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3455" windowHeight="11760" tabRatio="687" activeTab="0"/>
  </bookViews>
  <sheets>
    <sheet name="PENSIONADOS" sheetId="1" r:id="rId1"/>
  </sheets>
  <definedNames>
    <definedName name="_xlnm.Print_Area" localSheetId="0">'PENSIONADOS'!$A$1:$L$171</definedName>
  </definedNames>
  <calcPr fullCalcOnLoad="1"/>
</workbook>
</file>

<file path=xl/sharedStrings.xml><?xml version="1.0" encoding="utf-8"?>
<sst xmlns="http://schemas.openxmlformats.org/spreadsheetml/2006/main" count="430" uniqueCount="223">
  <si>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</si>
  <si>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</si>
  <si>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</si>
  <si>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</si>
  <si>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</si>
  <si>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</si>
  <si>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</si>
  <si>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</si>
  <si>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</si>
  <si>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</si>
  <si>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</si>
  <si>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</si>
  <si>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</si>
  <si>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</si>
  <si>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</si>
  <si>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</si>
  <si>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</si>
  <si>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</si>
  <si>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</si>
  <si>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</si>
  <si>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</si>
  <si>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</si>
  <si>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</si>
  <si>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</si>
  <si>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</si>
  <si>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</si>
  <si>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</si>
  <si>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</si>
  <si>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</si>
  <si>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</si>
  <si>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</si>
  <si>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</si>
  <si>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</si>
  <si>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</si>
  <si>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</si>
  <si>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</si>
  <si>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</si>
  <si>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</si>
  <si>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</si>
  <si>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</si>
  <si>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</si>
  <si>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</si>
  <si>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</si>
  <si>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</si>
  <si>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</si>
  <si>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</si>
  <si>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</si>
  <si>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</si>
  <si>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</si>
  <si>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</si>
  <si>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</si>
  <si>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</si>
  <si>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</si>
  <si>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</si>
  <si>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</si>
  <si>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</si>
  <si>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</si>
  <si>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</si>
  <si>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</si>
  <si>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</si>
  <si>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</si>
  <si>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</si>
  <si>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</si>
  <si>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</si>
  <si>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</si>
  <si>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</si>
  <si>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</si>
  <si>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</si>
  <si>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</si>
  <si>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</si>
  <si>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</si>
  <si>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</si>
  <si>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</si>
  <si>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</si>
  <si>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</si>
  <si>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</si>
  <si>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</si>
  <si>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</si>
  <si>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</si>
  <si>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</si>
  <si>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</si>
  <si>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</si>
  <si>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</si>
  <si>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</si>
  <si>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</si>
  <si>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</si>
  <si>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</si>
  <si>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</si>
  <si>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</si>
  <si>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</si>
  <si>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</si>
  <si>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</si>
  <si>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</si>
  <si>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</si>
  <si>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</si>
  <si>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</si>
  <si>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</si>
  <si>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</si>
  <si>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</si>
  <si>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</si>
  <si>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</si>
  <si>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</si>
  <si>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</si>
  <si>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</si>
  <si>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</si>
  <si>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</si>
  <si>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</si>
  <si>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</si>
  <si>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</si>
  <si>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</si>
  <si>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</si>
  <si>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</si>
  <si>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A74</t>
  </si>
  <si>
    <t>Herrera Perez David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</si>
  <si>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</si>
  <si>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</si>
  <si>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</si>
  <si>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</si>
  <si>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</si>
  <si>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</si>
  <si>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</si>
  <si>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</si>
  <si>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</si>
  <si>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</si>
  <si>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</si>
  <si>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</si>
  <si>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</si>
  <si>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</si>
  <si>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</si>
  <si>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</si>
  <si>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</si>
  <si>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</si>
  <si>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</si>
  <si>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</si>
  <si>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</si>
  <si>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</si>
  <si>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</si>
  <si>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</si>
  <si>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</si>
  <si>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</si>
  <si>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</si>
  <si>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</si>
  <si>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</si>
  <si>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</si>
  <si>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</si>
  <si>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</si>
  <si>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</si>
  <si>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</si>
  <si>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</si>
  <si>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</si>
  <si>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</si>
  <si>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</si>
  <si>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</si>
  <si>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</si>
  <si>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</si>
  <si>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</si>
  <si>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</si>
  <si>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</si>
  <si>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</si>
  <si>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</si>
  <si>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</si>
  <si>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</si>
  <si>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</si>
  <si>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</si>
  <si>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</si>
  <si>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</si>
  <si>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</si>
  <si>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</si>
  <si>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</si>
  <si>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</si>
  <si>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</si>
  <si>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</si>
  <si>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</si>
  <si>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</si>
  <si>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</si>
  <si>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</si>
  <si>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</si>
  <si>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</si>
  <si>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</si>
  <si>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</si>
  <si>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</si>
  <si>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</si>
  <si>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</si>
  <si>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</si>
  <si>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</si>
  <si>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</si>
  <si>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</si>
  <si>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</si>
  <si>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</si>
  <si>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</si>
  <si>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</si>
  <si>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</si>
  <si>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</si>
  <si>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</si>
  <si>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</si>
  <si>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</si>
  <si>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</si>
  <si>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</si>
  <si>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</si>
  <si>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</si>
  <si>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</si>
  <si>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</si>
  <si>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</si>
  <si>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</si>
  <si>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</si>
  <si>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</si>
  <si>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</si>
  <si>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</si>
  <si>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</si>
  <si>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</si>
  <si>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</si>
  <si>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</si>
  <si>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</si>
  <si>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</si>
  <si>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</si>
  <si>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</si>
  <si>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</si>
  <si>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</si>
  <si>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A98</t>
  </si>
  <si>
    <t>A99</t>
  </si>
  <si>
    <t>Hernandez Casillas Maria Rosa</t>
  </si>
  <si>
    <t>Garcia Medrano Ofelia</t>
  </si>
  <si>
    <t>SEGUNDA QUINCENA DICIEMBRE 2020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</si>
</sst>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$-80A]#,##0.00"/>
    <numFmt numFmtId="180" formatCode="dd\-mmm\-yyyy;@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2" fontId="3" fillId="0" borderId="0">
      <alignment horizont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3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6" applyFont="1" applyFill="1" applyBorder="1" applyAlignment="1">
      <alignment vertical="center"/>
      <protection/>
    </xf>
    <xf numFmtId="0" fontId="9" fillId="0" borderId="12" xfId="56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6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6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9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6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8" fillId="0" borderId="12" xfId="56" applyFont="1" applyFill="1" applyBorder="1" applyAlignment="1">
      <alignment vertical="center"/>
      <protection/>
    </xf>
    <xf numFmtId="0" fontId="58" fillId="0" borderId="12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6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6" applyNumberFormat="1" applyFont="1" applyFill="1" applyBorder="1" applyAlignment="1">
      <alignment vertical="center"/>
      <protection/>
    </xf>
    <xf numFmtId="169" fontId="9" fillId="0" borderId="12" xfId="56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2" fillId="0" borderId="0" xfId="49" applyFont="1" applyFill="1" applyBorder="1" applyAlignment="1" applyProtection="1">
      <alignment/>
      <protection/>
    </xf>
    <xf numFmtId="169" fontId="3" fillId="0" borderId="12" xfId="0" applyNumberFormat="1" applyFont="1" applyBorder="1" applyAlignment="1">
      <alignment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1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5" xfId="49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" fontId="6" fillId="0" borderId="54" xfId="0" applyNumberFormat="1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164" fontId="2" fillId="0" borderId="58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 vertical="center" wrapText="1"/>
    </xf>
    <xf numFmtId="3" fontId="6" fillId="0" borderId="68" xfId="0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~988511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1267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69945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122</xdr:row>
      <xdr:rowOff>9525</xdr:rowOff>
    </xdr:from>
    <xdr:to>
      <xdr:col>2</xdr:col>
      <xdr:colOff>1095375</xdr:colOff>
      <xdr:row>125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0338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145</xdr:row>
      <xdr:rowOff>9525</xdr:rowOff>
    </xdr:from>
    <xdr:to>
      <xdr:col>2</xdr:col>
      <xdr:colOff>1095375</xdr:colOff>
      <xdr:row>148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4634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abSelected="1" zoomScalePageLayoutView="0" workbookViewId="0" topLeftCell="A158">
      <selection activeCell="G180" sqref="G180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8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1" t="s">
        <v>0</v>
      </c>
      <c r="E1" s="151"/>
      <c r="F1" s="151"/>
      <c r="G1" s="151"/>
      <c r="H1" s="151"/>
      <c r="I1" s="3"/>
      <c r="J1" s="3"/>
      <c r="K1" s="63"/>
      <c r="L1" s="3"/>
    </row>
    <row r="2" spans="1:12" ht="15.75" customHeight="1" thickBot="1">
      <c r="A2" s="3"/>
      <c r="B2" s="3"/>
      <c r="C2" s="3"/>
      <c r="D2" s="152" t="s">
        <v>1</v>
      </c>
      <c r="E2" s="152"/>
      <c r="F2" s="152"/>
      <c r="G2" s="152"/>
      <c r="H2" s="152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3" t="s">
        <v>222</v>
      </c>
      <c r="E3" s="153"/>
      <c r="F3" s="153"/>
      <c r="G3" s="153"/>
      <c r="H3" s="153"/>
      <c r="I3" s="3"/>
      <c r="J3" s="3"/>
      <c r="K3" s="63"/>
      <c r="L3" s="3"/>
    </row>
    <row r="4" spans="1:12" ht="17.25" customHeight="1" thickBot="1">
      <c r="A4" s="5"/>
      <c r="B4" s="5"/>
      <c r="C4" s="6" t="s">
        <v>116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5" t="s">
        <v>3</v>
      </c>
      <c r="F5" s="185"/>
      <c r="G5" s="186" t="s">
        <v>29</v>
      </c>
      <c r="H5" s="187"/>
      <c r="I5" s="187"/>
      <c r="J5" s="188"/>
      <c r="K5" s="64"/>
      <c r="L5" s="12"/>
    </row>
    <row r="6" spans="1:12" ht="15" customHeight="1" thickBot="1">
      <c r="A6" s="44" t="s">
        <v>4</v>
      </c>
      <c r="B6" s="156" t="s">
        <v>35</v>
      </c>
      <c r="C6" s="158" t="s">
        <v>5</v>
      </c>
      <c r="D6" s="160" t="s">
        <v>6</v>
      </c>
      <c r="E6" s="141" t="s">
        <v>7</v>
      </c>
      <c r="F6" s="143" t="s">
        <v>8</v>
      </c>
      <c r="G6" s="141" t="s">
        <v>30</v>
      </c>
      <c r="H6" s="141" t="s">
        <v>9</v>
      </c>
      <c r="I6" s="141" t="s">
        <v>8</v>
      </c>
      <c r="J6" s="141" t="s">
        <v>10</v>
      </c>
      <c r="K6" s="173" t="s">
        <v>11</v>
      </c>
      <c r="L6" s="175" t="s">
        <v>12</v>
      </c>
    </row>
    <row r="7" spans="1:12" ht="12" customHeight="1" thickBot="1">
      <c r="A7" s="47" t="s">
        <v>13</v>
      </c>
      <c r="B7" s="192"/>
      <c r="C7" s="178"/>
      <c r="D7" s="179"/>
      <c r="E7" s="172"/>
      <c r="F7" s="180"/>
      <c r="G7" s="172"/>
      <c r="H7" s="172"/>
      <c r="I7" s="172"/>
      <c r="J7" s="172"/>
      <c r="K7" s="174"/>
      <c r="L7" s="176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160</v>
      </c>
      <c r="D9" s="123" t="s">
        <v>21</v>
      </c>
      <c r="E9" s="120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3"/>
      <c r="M9">
        <v>1</v>
      </c>
      <c r="N9" s="132"/>
      <c r="O9" s="132"/>
      <c r="Q9" s="132"/>
    </row>
    <row r="10" spans="1:17" ht="38.25" customHeight="1">
      <c r="A10" s="27">
        <v>102</v>
      </c>
      <c r="B10" s="27" t="s">
        <v>45</v>
      </c>
      <c r="C10" s="28" t="s">
        <v>161</v>
      </c>
      <c r="D10" s="124" t="s">
        <v>21</v>
      </c>
      <c r="E10" s="120">
        <v>7522</v>
      </c>
      <c r="F10" s="79"/>
      <c r="G10" s="80"/>
      <c r="H10" s="81"/>
      <c r="I10" s="81"/>
      <c r="J10" s="81"/>
      <c r="K10" s="79">
        <f t="shared" si="0"/>
        <v>7522</v>
      </c>
      <c r="L10" s="133"/>
      <c r="M10">
        <v>1</v>
      </c>
      <c r="N10" s="132"/>
      <c r="O10" s="132"/>
      <c r="Q10" s="132"/>
    </row>
    <row r="11" spans="1:17" ht="38.25" customHeight="1">
      <c r="A11" s="27">
        <v>102</v>
      </c>
      <c r="B11" s="27" t="s">
        <v>51</v>
      </c>
      <c r="C11" s="28" t="s">
        <v>162</v>
      </c>
      <c r="D11" s="125" t="s">
        <v>21</v>
      </c>
      <c r="E11" s="120">
        <v>3957</v>
      </c>
      <c r="F11" s="79"/>
      <c r="G11" s="80"/>
      <c r="H11" s="81"/>
      <c r="I11" s="81"/>
      <c r="J11" s="81"/>
      <c r="K11" s="79">
        <f t="shared" si="0"/>
        <v>3957</v>
      </c>
      <c r="L11" s="133"/>
      <c r="M11">
        <v>1</v>
      </c>
      <c r="N11" s="132"/>
      <c r="O11" s="132"/>
      <c r="Q11" s="132"/>
    </row>
    <row r="12" spans="1:17" ht="38.25" customHeight="1">
      <c r="A12" s="27">
        <v>102</v>
      </c>
      <c r="B12" s="27" t="s">
        <v>59</v>
      </c>
      <c r="C12" s="31" t="s">
        <v>163</v>
      </c>
      <c r="D12" s="125" t="s">
        <v>21</v>
      </c>
      <c r="E12" s="120">
        <v>7234</v>
      </c>
      <c r="F12" s="79"/>
      <c r="G12" s="80"/>
      <c r="H12" s="81"/>
      <c r="I12" s="81"/>
      <c r="J12" s="81"/>
      <c r="K12" s="79">
        <f t="shared" si="0"/>
        <v>7234</v>
      </c>
      <c r="L12" s="133"/>
      <c r="M12">
        <v>1</v>
      </c>
      <c r="N12" s="132"/>
      <c r="O12" s="132"/>
      <c r="Q12" s="132"/>
    </row>
    <row r="13" spans="1:17" ht="38.25" customHeight="1">
      <c r="A13" s="40">
        <v>102</v>
      </c>
      <c r="B13" s="40" t="s">
        <v>63</v>
      </c>
      <c r="C13" s="28" t="s">
        <v>164</v>
      </c>
      <c r="D13" s="124" t="s">
        <v>21</v>
      </c>
      <c r="E13" s="120">
        <v>4212</v>
      </c>
      <c r="F13" s="79"/>
      <c r="G13" s="134"/>
      <c r="H13" s="79"/>
      <c r="I13" s="79"/>
      <c r="J13" s="81"/>
      <c r="K13" s="135">
        <f t="shared" si="0"/>
        <v>4212</v>
      </c>
      <c r="L13" s="78"/>
      <c r="M13">
        <v>1</v>
      </c>
      <c r="N13" s="132"/>
      <c r="O13" s="132"/>
      <c r="Q13" s="132"/>
    </row>
    <row r="14" spans="1:17" ht="38.25" customHeight="1">
      <c r="A14" s="40">
        <v>102</v>
      </c>
      <c r="B14" s="40" t="s">
        <v>64</v>
      </c>
      <c r="C14" s="32" t="s">
        <v>165</v>
      </c>
      <c r="D14" s="126" t="s">
        <v>21</v>
      </c>
      <c r="E14" s="120">
        <v>6837</v>
      </c>
      <c r="F14" s="79"/>
      <c r="G14" s="81"/>
      <c r="H14" s="136"/>
      <c r="I14" s="79"/>
      <c r="J14" s="79"/>
      <c r="K14" s="135">
        <f t="shared" si="0"/>
        <v>6837</v>
      </c>
      <c r="L14" s="137"/>
      <c r="M14">
        <v>1</v>
      </c>
      <c r="N14" s="132"/>
      <c r="O14" s="132"/>
      <c r="Q14" s="132"/>
    </row>
    <row r="15" spans="1:17" ht="38.25" customHeight="1">
      <c r="A15" s="27">
        <v>102</v>
      </c>
      <c r="B15" s="27" t="s">
        <v>76</v>
      </c>
      <c r="C15" s="32" t="s">
        <v>166</v>
      </c>
      <c r="D15" s="126" t="s">
        <v>21</v>
      </c>
      <c r="E15" s="120">
        <v>6518</v>
      </c>
      <c r="F15" s="79"/>
      <c r="G15" s="81"/>
      <c r="H15" s="79"/>
      <c r="I15" s="81"/>
      <c r="J15" s="81"/>
      <c r="K15" s="135">
        <f t="shared" si="0"/>
        <v>6518</v>
      </c>
      <c r="L15" s="133"/>
      <c r="M15">
        <v>1</v>
      </c>
      <c r="N15" s="132"/>
      <c r="O15" s="132"/>
      <c r="Q15" s="132"/>
    </row>
    <row r="16" spans="1:17" ht="38.25" customHeight="1">
      <c r="A16" s="27">
        <v>102</v>
      </c>
      <c r="B16" s="27" t="s">
        <v>70</v>
      </c>
      <c r="C16" s="31" t="s">
        <v>167</v>
      </c>
      <c r="D16" s="125" t="s">
        <v>21</v>
      </c>
      <c r="E16" s="120">
        <v>7234</v>
      </c>
      <c r="F16" s="79"/>
      <c r="G16" s="81"/>
      <c r="H16" s="79"/>
      <c r="I16" s="81"/>
      <c r="J16" s="81"/>
      <c r="K16" s="135">
        <f t="shared" si="0"/>
        <v>7234</v>
      </c>
      <c r="L16" s="133"/>
      <c r="M16">
        <v>1</v>
      </c>
      <c r="N16" s="132"/>
      <c r="O16" s="132"/>
      <c r="Q16" s="132"/>
    </row>
    <row r="17" spans="1:17" ht="38.25" customHeight="1">
      <c r="A17" s="27">
        <v>102</v>
      </c>
      <c r="B17" s="27" t="s">
        <v>79</v>
      </c>
      <c r="C17" s="32" t="s">
        <v>168</v>
      </c>
      <c r="D17" s="125" t="s">
        <v>15</v>
      </c>
      <c r="E17" s="120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3"/>
      <c r="M17">
        <v>1</v>
      </c>
      <c r="N17" s="132"/>
      <c r="O17" s="132"/>
      <c r="Q17" s="132"/>
    </row>
    <row r="18" spans="1:17" ht="38.25" customHeight="1">
      <c r="A18" s="27">
        <v>102</v>
      </c>
      <c r="B18" s="27" t="s">
        <v>50</v>
      </c>
      <c r="C18" s="31" t="s">
        <v>169</v>
      </c>
      <c r="D18" s="127" t="s">
        <v>15</v>
      </c>
      <c r="E18" s="120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3"/>
      <c r="M18">
        <v>1</v>
      </c>
      <c r="N18" s="132"/>
      <c r="O18" s="132"/>
      <c r="Q18" s="132"/>
    </row>
    <row r="19" spans="1:17" ht="38.25" customHeight="1">
      <c r="A19" s="27">
        <v>102</v>
      </c>
      <c r="B19" s="27" t="s">
        <v>87</v>
      </c>
      <c r="C19" s="32" t="s">
        <v>170</v>
      </c>
      <c r="D19" s="125" t="s">
        <v>15</v>
      </c>
      <c r="E19" s="120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3"/>
      <c r="M19">
        <v>1</v>
      </c>
      <c r="N19" s="132"/>
      <c r="O19" s="132"/>
      <c r="Q19" s="132"/>
    </row>
    <row r="20" spans="1:17" ht="38.25" customHeight="1">
      <c r="A20" s="27">
        <v>102</v>
      </c>
      <c r="B20" s="27" t="s">
        <v>52</v>
      </c>
      <c r="C20" s="32" t="s">
        <v>171</v>
      </c>
      <c r="D20" s="126" t="s">
        <v>15</v>
      </c>
      <c r="E20" s="120">
        <v>2632</v>
      </c>
      <c r="F20" s="79"/>
      <c r="G20" s="80"/>
      <c r="H20" s="79"/>
      <c r="I20" s="81"/>
      <c r="J20" s="81"/>
      <c r="K20" s="79">
        <f>SUM(E20:F20)-SUM(G20:J20)</f>
        <v>2632</v>
      </c>
      <c r="L20" s="133"/>
      <c r="M20">
        <v>1</v>
      </c>
      <c r="N20" s="132"/>
      <c r="O20" s="132"/>
      <c r="Q20" s="132"/>
    </row>
    <row r="21" spans="1:17" ht="38.25" customHeight="1" thickBot="1">
      <c r="A21" s="40">
        <v>102</v>
      </c>
      <c r="B21" s="40" t="s">
        <v>54</v>
      </c>
      <c r="C21" s="31" t="s">
        <v>172</v>
      </c>
      <c r="D21" s="127" t="s">
        <v>15</v>
      </c>
      <c r="E21" s="120">
        <v>2072</v>
      </c>
      <c r="F21" s="79"/>
      <c r="G21" s="135"/>
      <c r="H21" s="83"/>
      <c r="I21" s="84"/>
      <c r="J21" s="83"/>
      <c r="K21" s="83">
        <f>SUM(E21:F21)-SUM(G21:J21)</f>
        <v>2072</v>
      </c>
      <c r="L21" s="82"/>
      <c r="M21">
        <v>1</v>
      </c>
      <c r="N21" s="132"/>
      <c r="O21" s="132"/>
      <c r="Q21" s="132"/>
    </row>
    <row r="22" spans="1:17" ht="12" customHeight="1" thickBot="1">
      <c r="A22" s="14"/>
      <c r="B22" s="14"/>
      <c r="C22" s="74"/>
      <c r="D22" s="46" t="s">
        <v>18</v>
      </c>
      <c r="E22" s="122">
        <f aca="true" t="shared" si="1" ref="E22:K22">SUM(E9:E21)</f>
        <v>60472</v>
      </c>
      <c r="F22" s="122">
        <f t="shared" si="1"/>
        <v>0</v>
      </c>
      <c r="G22" s="122">
        <f t="shared" si="1"/>
        <v>0</v>
      </c>
      <c r="H22" s="99">
        <f t="shared" si="1"/>
        <v>0</v>
      </c>
      <c r="I22" s="99">
        <f t="shared" si="1"/>
        <v>0</v>
      </c>
      <c r="J22" s="99">
        <f t="shared" si="1"/>
        <v>0</v>
      </c>
      <c r="K22" s="99">
        <f t="shared" si="1"/>
        <v>60472</v>
      </c>
      <c r="L22" s="12"/>
      <c r="Q22" s="132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8"/>
      <c r="Q23" s="132"/>
    </row>
    <row r="24" spans="1:17" ht="19.5" customHeight="1" thickBot="1">
      <c r="A24" s="3"/>
      <c r="B24" s="3"/>
      <c r="C24" s="3"/>
      <c r="D24" s="151" t="s">
        <v>0</v>
      </c>
      <c r="E24" s="151"/>
      <c r="F24" s="151"/>
      <c r="G24" s="151"/>
      <c r="H24" s="151"/>
      <c r="I24" s="3"/>
      <c r="J24" s="3"/>
      <c r="K24" s="63"/>
      <c r="L24" s="3"/>
      <c r="Q24" s="132"/>
    </row>
    <row r="25" spans="1:17" ht="18" customHeight="1" thickBot="1">
      <c r="A25" s="3"/>
      <c r="B25" s="3"/>
      <c r="C25" s="3"/>
      <c r="D25" s="152" t="s">
        <v>1</v>
      </c>
      <c r="E25" s="152"/>
      <c r="F25" s="152"/>
      <c r="G25" s="152"/>
      <c r="H25" s="152"/>
      <c r="I25" s="3"/>
      <c r="J25" s="3"/>
      <c r="K25" s="63"/>
      <c r="L25" s="4" t="s">
        <v>19</v>
      </c>
      <c r="Q25" s="132"/>
    </row>
    <row r="26" spans="1:17" ht="18" customHeight="1">
      <c r="A26" s="3"/>
      <c r="B26" s="3"/>
      <c r="C26" s="3"/>
      <c r="D26" s="153" t="s">
        <v>222</v>
      </c>
      <c r="E26" s="153"/>
      <c r="F26" s="153"/>
      <c r="G26" s="153"/>
      <c r="H26" s="153"/>
      <c r="I26" s="3"/>
      <c r="J26" s="3"/>
      <c r="K26" s="63"/>
      <c r="L26" s="3"/>
      <c r="Q26" s="132"/>
    </row>
    <row r="27" spans="1:17" ht="19.5" customHeight="1">
      <c r="A27" s="5"/>
      <c r="B27" s="5"/>
      <c r="C27" s="6" t="s">
        <v>117</v>
      </c>
      <c r="D27" s="7"/>
      <c r="E27" s="8"/>
      <c r="F27" s="9"/>
      <c r="G27" s="10"/>
      <c r="H27" s="11"/>
      <c r="I27" s="11"/>
      <c r="J27" s="11"/>
      <c r="K27" s="64"/>
      <c r="L27" s="12"/>
      <c r="Q27" s="132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2"/>
    </row>
    <row r="29" spans="1:17" ht="18.75" customHeight="1" thickBot="1">
      <c r="A29" s="5"/>
      <c r="B29" s="5"/>
      <c r="C29" s="12"/>
      <c r="D29" s="7"/>
      <c r="E29" s="185" t="s">
        <v>3</v>
      </c>
      <c r="F29" s="185"/>
      <c r="G29" s="186" t="s">
        <v>29</v>
      </c>
      <c r="H29" s="187"/>
      <c r="I29" s="187"/>
      <c r="J29" s="188"/>
      <c r="K29" s="64"/>
      <c r="L29" s="12"/>
      <c r="Q29" s="132"/>
    </row>
    <row r="30" spans="1:17" s="13" customFormat="1" ht="15" customHeight="1" thickBot="1">
      <c r="A30" s="44" t="s">
        <v>4</v>
      </c>
      <c r="B30" s="156" t="s">
        <v>35</v>
      </c>
      <c r="C30" s="158" t="s">
        <v>5</v>
      </c>
      <c r="D30" s="160" t="s">
        <v>6</v>
      </c>
      <c r="E30" s="141" t="s">
        <v>7</v>
      </c>
      <c r="F30" s="143" t="s">
        <v>8</v>
      </c>
      <c r="G30" s="141" t="s">
        <v>30</v>
      </c>
      <c r="H30" s="141" t="s">
        <v>9</v>
      </c>
      <c r="I30" s="141" t="s">
        <v>8</v>
      </c>
      <c r="J30" s="141" t="s">
        <v>10</v>
      </c>
      <c r="K30" s="173" t="s">
        <v>11</v>
      </c>
      <c r="L30" s="175" t="s">
        <v>12</v>
      </c>
      <c r="Q30" s="132"/>
    </row>
    <row r="31" spans="1:17" ht="12" customHeight="1" thickBot="1">
      <c r="A31" s="47" t="s">
        <v>13</v>
      </c>
      <c r="B31" s="192"/>
      <c r="C31" s="178"/>
      <c r="D31" s="179"/>
      <c r="E31" s="172"/>
      <c r="F31" s="180"/>
      <c r="G31" s="172"/>
      <c r="H31" s="172"/>
      <c r="I31" s="172"/>
      <c r="J31" s="172"/>
      <c r="K31" s="174"/>
      <c r="L31" s="176"/>
      <c r="Q31" s="132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2"/>
    </row>
    <row r="33" spans="1:17" ht="33" customHeight="1">
      <c r="A33" s="27">
        <v>102</v>
      </c>
      <c r="B33" s="27" t="s">
        <v>73</v>
      </c>
      <c r="C33" s="32" t="s">
        <v>173</v>
      </c>
      <c r="D33" s="31" t="s">
        <v>15</v>
      </c>
      <c r="E33" s="120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2"/>
      <c r="O33" s="132"/>
      <c r="Q33" s="132"/>
    </row>
    <row r="34" spans="1:17" ht="33" customHeight="1">
      <c r="A34" s="27">
        <v>102</v>
      </c>
      <c r="B34" s="27" t="s">
        <v>56</v>
      </c>
      <c r="C34" s="39" t="s">
        <v>174</v>
      </c>
      <c r="D34" s="31" t="s">
        <v>15</v>
      </c>
      <c r="E34" s="120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2"/>
      <c r="O34" s="132"/>
      <c r="Q34" s="132"/>
    </row>
    <row r="35" spans="1:17" ht="33.75" customHeight="1">
      <c r="A35" s="27">
        <v>102</v>
      </c>
      <c r="B35" s="27" t="s">
        <v>83</v>
      </c>
      <c r="C35" s="32" t="s">
        <v>175</v>
      </c>
      <c r="D35" s="31" t="s">
        <v>15</v>
      </c>
      <c r="E35" s="120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2"/>
      <c r="O35" s="132"/>
      <c r="Q35" s="132"/>
    </row>
    <row r="36" spans="1:17" ht="33.75" customHeight="1">
      <c r="A36" s="27">
        <v>102</v>
      </c>
      <c r="B36" s="27" t="s">
        <v>61</v>
      </c>
      <c r="C36" s="32" t="s">
        <v>176</v>
      </c>
      <c r="D36" s="31" t="s">
        <v>15</v>
      </c>
      <c r="E36" s="120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2"/>
      <c r="O36" s="132"/>
      <c r="Q36" s="132"/>
    </row>
    <row r="37" spans="1:17" ht="33.75" customHeight="1">
      <c r="A37" s="27">
        <v>102</v>
      </c>
      <c r="B37" s="27" t="s">
        <v>81</v>
      </c>
      <c r="C37" s="39" t="s">
        <v>177</v>
      </c>
      <c r="D37" s="39" t="s">
        <v>16</v>
      </c>
      <c r="E37" s="120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2"/>
      <c r="O37" s="132"/>
      <c r="Q37" s="132"/>
    </row>
    <row r="38" spans="1:17" ht="33.75" customHeight="1">
      <c r="A38" s="27">
        <v>102</v>
      </c>
      <c r="B38" s="27" t="s">
        <v>82</v>
      </c>
      <c r="C38" s="32" t="s">
        <v>178</v>
      </c>
      <c r="D38" s="39" t="s">
        <v>16</v>
      </c>
      <c r="E38" s="120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2"/>
      <c r="O38" s="132"/>
      <c r="Q38" s="132"/>
    </row>
    <row r="39" spans="1:17" ht="33.75" customHeight="1">
      <c r="A39" s="27">
        <v>602</v>
      </c>
      <c r="B39" s="27" t="s">
        <v>36</v>
      </c>
      <c r="C39" s="32" t="s">
        <v>179</v>
      </c>
      <c r="D39" s="31" t="s">
        <v>15</v>
      </c>
      <c r="E39" s="120">
        <v>3254</v>
      </c>
      <c r="F39" s="120"/>
      <c r="G39" s="120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2"/>
      <c r="O39" s="132"/>
      <c r="Q39" s="132"/>
    </row>
    <row r="40" spans="1:17" ht="33.75" customHeight="1">
      <c r="A40" s="27">
        <v>602</v>
      </c>
      <c r="B40" s="27" t="s">
        <v>55</v>
      </c>
      <c r="C40" s="31" t="s">
        <v>180</v>
      </c>
      <c r="D40" s="32" t="s">
        <v>17</v>
      </c>
      <c r="E40" s="120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2"/>
      <c r="O40" s="132"/>
      <c r="Q40" s="132"/>
    </row>
    <row r="41" spans="1:17" ht="33.75" customHeight="1">
      <c r="A41" s="27">
        <v>602</v>
      </c>
      <c r="B41" s="27" t="s">
        <v>38</v>
      </c>
      <c r="C41" s="31" t="s">
        <v>181</v>
      </c>
      <c r="D41" s="31" t="s">
        <v>15</v>
      </c>
      <c r="E41" s="120">
        <v>3254</v>
      </c>
      <c r="F41" s="79"/>
      <c r="G41" s="79"/>
      <c r="H41" s="79"/>
      <c r="I41" s="79"/>
      <c r="J41" s="79"/>
      <c r="K41" s="79">
        <f t="shared" si="3"/>
        <v>3254</v>
      </c>
      <c r="L41" s="49"/>
      <c r="M41">
        <v>1</v>
      </c>
      <c r="N41" s="132"/>
      <c r="O41" s="132"/>
      <c r="Q41" s="132"/>
    </row>
    <row r="42" spans="1:17" ht="33.75" customHeight="1">
      <c r="A42" s="27">
        <v>602</v>
      </c>
      <c r="B42" s="27" t="s">
        <v>53</v>
      </c>
      <c r="C42" s="31" t="s">
        <v>182</v>
      </c>
      <c r="D42" s="31" t="s">
        <v>15</v>
      </c>
      <c r="E42" s="120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2"/>
      <c r="O42" s="132"/>
      <c r="Q42" s="132"/>
    </row>
    <row r="43" spans="1:17" ht="33.75" customHeight="1">
      <c r="A43" s="27">
        <v>602</v>
      </c>
      <c r="B43" s="27" t="s">
        <v>57</v>
      </c>
      <c r="C43" s="85" t="s">
        <v>183</v>
      </c>
      <c r="D43" s="86" t="s">
        <v>17</v>
      </c>
      <c r="E43" s="120">
        <v>6059</v>
      </c>
      <c r="F43" s="79"/>
      <c r="G43" s="79"/>
      <c r="H43" s="79"/>
      <c r="I43" s="79"/>
      <c r="J43" s="79"/>
      <c r="K43" s="79">
        <f t="shared" si="3"/>
        <v>6059</v>
      </c>
      <c r="L43" s="49"/>
      <c r="M43">
        <v>1</v>
      </c>
      <c r="N43" s="132"/>
      <c r="O43" s="132"/>
      <c r="Q43" s="132"/>
    </row>
    <row r="44" spans="1:17" ht="33.75" customHeight="1">
      <c r="A44" s="27">
        <v>602</v>
      </c>
      <c r="B44" s="27" t="s">
        <v>78</v>
      </c>
      <c r="C44" s="85" t="s">
        <v>184</v>
      </c>
      <c r="D44" s="85" t="s">
        <v>15</v>
      </c>
      <c r="E44" s="120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2"/>
      <c r="O44" s="132"/>
      <c r="Q44" s="132"/>
    </row>
    <row r="45" spans="1:17" ht="33" customHeight="1" thickBot="1">
      <c r="A45" s="14"/>
      <c r="B45" s="14"/>
      <c r="C45" s="74"/>
      <c r="D45" s="121" t="s">
        <v>18</v>
      </c>
      <c r="E45" s="110">
        <f aca="true" t="shared" si="4" ref="E45:K45">SUM(E33:E44)</f>
        <v>41491</v>
      </c>
      <c r="F45" s="110">
        <f t="shared" si="4"/>
        <v>0</v>
      </c>
      <c r="G45" s="110">
        <f t="shared" si="4"/>
        <v>0</v>
      </c>
      <c r="H45" s="110">
        <f t="shared" si="4"/>
        <v>0</v>
      </c>
      <c r="I45" s="110">
        <f t="shared" si="4"/>
        <v>0</v>
      </c>
      <c r="J45" s="110">
        <f t="shared" si="4"/>
        <v>0</v>
      </c>
      <c r="K45" s="110">
        <f t="shared" si="4"/>
        <v>41491</v>
      </c>
      <c r="L45" s="97"/>
      <c r="N45" s="132"/>
      <c r="O45" s="132"/>
      <c r="Q45" s="132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2"/>
    </row>
    <row r="47" spans="1:17" ht="15.75" customHeight="1" thickBot="1">
      <c r="A47" s="3"/>
      <c r="B47" s="3"/>
      <c r="C47" s="56"/>
      <c r="D47" s="177" t="s">
        <v>0</v>
      </c>
      <c r="E47" s="177"/>
      <c r="F47" s="177"/>
      <c r="G47" s="177"/>
      <c r="H47" s="177"/>
      <c r="I47" s="56"/>
      <c r="J47" s="56"/>
      <c r="K47" s="66"/>
      <c r="L47" s="56"/>
      <c r="Q47" s="132"/>
    </row>
    <row r="48" spans="1:17" ht="13.5" customHeight="1" thickBot="1">
      <c r="A48" s="3"/>
      <c r="B48" s="3"/>
      <c r="C48" s="56"/>
      <c r="D48" s="177" t="s">
        <v>1</v>
      </c>
      <c r="E48" s="177"/>
      <c r="F48" s="177"/>
      <c r="G48" s="177"/>
      <c r="H48" s="177"/>
      <c r="I48" s="56"/>
      <c r="J48" s="56"/>
      <c r="K48" s="66"/>
      <c r="L48" s="131" t="s">
        <v>20</v>
      </c>
      <c r="Q48" s="132"/>
    </row>
    <row r="49" spans="1:17" ht="14.25" customHeight="1">
      <c r="A49" s="3"/>
      <c r="B49" s="3"/>
      <c r="C49" s="56"/>
      <c r="D49" s="153" t="s">
        <v>222</v>
      </c>
      <c r="E49" s="153"/>
      <c r="F49" s="153"/>
      <c r="G49" s="153"/>
      <c r="H49" s="153"/>
      <c r="I49" s="56"/>
      <c r="J49" s="56"/>
      <c r="K49" s="66"/>
      <c r="L49" s="56"/>
      <c r="Q49" s="132"/>
    </row>
    <row r="50" spans="1:17" ht="17.25" customHeight="1" thickBot="1">
      <c r="A50" s="5"/>
      <c r="B50" s="5"/>
      <c r="C50" s="101" t="s">
        <v>118</v>
      </c>
      <c r="D50" s="102"/>
      <c r="E50" s="8"/>
      <c r="F50" s="103"/>
      <c r="G50" s="104"/>
      <c r="H50" s="11"/>
      <c r="I50" s="11"/>
      <c r="J50" s="11"/>
      <c r="K50" s="64"/>
      <c r="L50" s="5"/>
      <c r="Q50" s="132"/>
    </row>
    <row r="51" spans="1:17" ht="16.5" customHeight="1" thickBot="1">
      <c r="A51" s="5"/>
      <c r="B51" s="5"/>
      <c r="C51" s="101"/>
      <c r="D51" s="102"/>
      <c r="E51" s="168" t="s">
        <v>3</v>
      </c>
      <c r="F51" s="169"/>
      <c r="G51" s="169" t="s">
        <v>29</v>
      </c>
      <c r="H51" s="169"/>
      <c r="I51" s="169"/>
      <c r="J51" s="169"/>
      <c r="K51" s="109"/>
      <c r="L51" s="108"/>
      <c r="Q51" s="132"/>
    </row>
    <row r="52" spans="1:17" ht="15" customHeight="1">
      <c r="A52" s="106" t="s">
        <v>4</v>
      </c>
      <c r="B52" s="162" t="s">
        <v>35</v>
      </c>
      <c r="C52" s="170" t="s">
        <v>5</v>
      </c>
      <c r="D52" s="170" t="s">
        <v>6</v>
      </c>
      <c r="E52" s="162" t="s">
        <v>7</v>
      </c>
      <c r="F52" s="162" t="s">
        <v>8</v>
      </c>
      <c r="G52" s="162" t="s">
        <v>30</v>
      </c>
      <c r="H52" s="162" t="s">
        <v>9</v>
      </c>
      <c r="I52" s="162" t="s">
        <v>8</v>
      </c>
      <c r="J52" s="162" t="s">
        <v>10</v>
      </c>
      <c r="K52" s="164" t="s">
        <v>11</v>
      </c>
      <c r="L52" s="166" t="s">
        <v>12</v>
      </c>
      <c r="Q52" s="132"/>
    </row>
    <row r="53" spans="1:17" ht="13.5" thickBot="1">
      <c r="A53" s="107" t="s">
        <v>13</v>
      </c>
      <c r="B53" s="163"/>
      <c r="C53" s="171"/>
      <c r="D53" s="171"/>
      <c r="E53" s="163"/>
      <c r="F53" s="163"/>
      <c r="G53" s="163"/>
      <c r="H53" s="163"/>
      <c r="I53" s="163"/>
      <c r="J53" s="163"/>
      <c r="K53" s="165"/>
      <c r="L53" s="167"/>
      <c r="Q53" s="132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2"/>
    </row>
    <row r="55" spans="1:17" ht="30.75" customHeight="1">
      <c r="A55" s="27">
        <v>602</v>
      </c>
      <c r="B55" s="27" t="s">
        <v>60</v>
      </c>
      <c r="C55" s="31" t="s">
        <v>185</v>
      </c>
      <c r="D55" s="30" t="s">
        <v>15</v>
      </c>
      <c r="E55" s="120">
        <v>3254</v>
      </c>
      <c r="F55" s="79"/>
      <c r="G55" s="79"/>
      <c r="H55" s="79"/>
      <c r="I55" s="79"/>
      <c r="J55" s="79"/>
      <c r="K55" s="79">
        <f aca="true" t="shared" si="5" ref="K55:K60">SUM(E55:F55)-SUM(G55:J55)</f>
        <v>3254</v>
      </c>
      <c r="L55" s="55"/>
      <c r="M55">
        <v>1</v>
      </c>
      <c r="N55" s="132"/>
      <c r="O55" s="132"/>
      <c r="Q55" s="132"/>
    </row>
    <row r="56" spans="1:17" ht="30.75" customHeight="1">
      <c r="A56" s="27">
        <v>602</v>
      </c>
      <c r="B56" s="27" t="s">
        <v>65</v>
      </c>
      <c r="C56" s="41" t="s">
        <v>186</v>
      </c>
      <c r="D56" s="31" t="s">
        <v>15</v>
      </c>
      <c r="E56" s="120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2"/>
      <c r="O56" s="132"/>
      <c r="Q56" s="132"/>
    </row>
    <row r="57" spans="1:17" ht="30.75" customHeight="1">
      <c r="A57" s="27">
        <v>602</v>
      </c>
      <c r="B57" s="27" t="s">
        <v>86</v>
      </c>
      <c r="C57" s="85" t="s">
        <v>187</v>
      </c>
      <c r="D57" s="85" t="s">
        <v>15</v>
      </c>
      <c r="E57" s="120">
        <v>5343</v>
      </c>
      <c r="F57" s="79"/>
      <c r="G57" s="120"/>
      <c r="H57" s="79"/>
      <c r="I57" s="79"/>
      <c r="J57" s="79"/>
      <c r="K57" s="82">
        <f t="shared" si="5"/>
        <v>5343</v>
      </c>
      <c r="L57" s="51"/>
      <c r="M57">
        <v>1</v>
      </c>
      <c r="N57" s="132"/>
      <c r="O57" s="132"/>
      <c r="Q57" s="132"/>
    </row>
    <row r="58" spans="1:17" ht="30.75" customHeight="1">
      <c r="A58" s="27">
        <v>602</v>
      </c>
      <c r="B58" s="27" t="s">
        <v>68</v>
      </c>
      <c r="C58" s="31" t="s">
        <v>189</v>
      </c>
      <c r="D58" s="30" t="s">
        <v>15</v>
      </c>
      <c r="E58" s="120">
        <v>3254</v>
      </c>
      <c r="F58" s="79"/>
      <c r="G58" s="120"/>
      <c r="H58" s="79"/>
      <c r="I58" s="79"/>
      <c r="J58" s="79"/>
      <c r="K58" s="82">
        <f t="shared" si="5"/>
        <v>3254</v>
      </c>
      <c r="L58" s="51"/>
      <c r="M58">
        <v>1</v>
      </c>
      <c r="N58" s="132"/>
      <c r="O58" s="132"/>
      <c r="Q58" s="132"/>
    </row>
    <row r="59" spans="1:17" ht="30.75" customHeight="1">
      <c r="A59" s="40">
        <v>602</v>
      </c>
      <c r="B59" s="40" t="s">
        <v>91</v>
      </c>
      <c r="C59" s="85" t="s">
        <v>188</v>
      </c>
      <c r="D59" s="85" t="s">
        <v>15</v>
      </c>
      <c r="E59" s="120">
        <v>5343</v>
      </c>
      <c r="F59" s="79"/>
      <c r="G59" s="120"/>
      <c r="H59" s="79"/>
      <c r="I59" s="79"/>
      <c r="J59" s="79"/>
      <c r="K59" s="82">
        <f t="shared" si="5"/>
        <v>5343</v>
      </c>
      <c r="L59" s="51"/>
      <c r="M59">
        <v>1</v>
      </c>
      <c r="N59" s="132"/>
      <c r="O59" s="132"/>
      <c r="Q59" s="132"/>
    </row>
    <row r="60" spans="1:17" ht="30.75" customHeight="1">
      <c r="A60" s="27">
        <v>602</v>
      </c>
      <c r="B60" s="27" t="s">
        <v>71</v>
      </c>
      <c r="C60" s="85" t="s">
        <v>190</v>
      </c>
      <c r="D60" s="85" t="s">
        <v>15</v>
      </c>
      <c r="E60" s="120">
        <v>3908</v>
      </c>
      <c r="F60" s="120"/>
      <c r="G60" s="120"/>
      <c r="H60" s="79"/>
      <c r="I60" s="79"/>
      <c r="J60" s="79"/>
      <c r="K60" s="79">
        <f t="shared" si="5"/>
        <v>3908</v>
      </c>
      <c r="L60" s="51"/>
      <c r="M60">
        <v>1</v>
      </c>
      <c r="N60" s="132"/>
      <c r="O60" s="132"/>
      <c r="Q60" s="132"/>
    </row>
    <row r="61" spans="1:17" ht="30.75" customHeight="1">
      <c r="A61" s="27">
        <v>602</v>
      </c>
      <c r="B61" s="27" t="s">
        <v>66</v>
      </c>
      <c r="C61" s="39" t="s">
        <v>191</v>
      </c>
      <c r="D61" s="31" t="s">
        <v>17</v>
      </c>
      <c r="E61" s="120">
        <v>3254</v>
      </c>
      <c r="F61" s="79"/>
      <c r="G61" s="79"/>
      <c r="H61" s="79"/>
      <c r="I61" s="79"/>
      <c r="J61" s="79"/>
      <c r="K61" s="79">
        <f aca="true" t="shared" si="6" ref="K61:K69">SUM(E61:F61)-SUM(G61:J61)</f>
        <v>3254</v>
      </c>
      <c r="L61" s="49"/>
      <c r="M61">
        <v>1</v>
      </c>
      <c r="N61" s="132"/>
      <c r="O61" s="132"/>
      <c r="Q61" s="132"/>
    </row>
    <row r="62" spans="1:17" ht="30.75" customHeight="1">
      <c r="A62" s="27">
        <v>102</v>
      </c>
      <c r="B62" s="27" t="s">
        <v>88</v>
      </c>
      <c r="C62" s="39" t="s">
        <v>192</v>
      </c>
      <c r="D62" s="39" t="s">
        <v>16</v>
      </c>
      <c r="E62" s="120">
        <v>1627</v>
      </c>
      <c r="F62" s="120"/>
      <c r="G62" s="120"/>
      <c r="H62" s="79"/>
      <c r="I62" s="79"/>
      <c r="J62" s="79"/>
      <c r="K62" s="79">
        <f t="shared" si="6"/>
        <v>1627</v>
      </c>
      <c r="L62" s="49"/>
      <c r="M62">
        <v>1</v>
      </c>
      <c r="N62" s="132"/>
      <c r="O62" s="132"/>
      <c r="Q62" s="132"/>
    </row>
    <row r="63" spans="1:17" ht="30.75" customHeight="1">
      <c r="A63" s="27">
        <v>102</v>
      </c>
      <c r="B63" s="27" t="s">
        <v>74</v>
      </c>
      <c r="C63" s="32" t="s">
        <v>193</v>
      </c>
      <c r="D63" s="39" t="s">
        <v>16</v>
      </c>
      <c r="E63" s="120">
        <v>1627</v>
      </c>
      <c r="F63" s="79"/>
      <c r="G63" s="79"/>
      <c r="H63" s="79"/>
      <c r="I63" s="79"/>
      <c r="J63" s="79"/>
      <c r="K63" s="79">
        <f t="shared" si="6"/>
        <v>1627</v>
      </c>
      <c r="L63" s="49"/>
      <c r="M63">
        <v>1</v>
      </c>
      <c r="N63" s="132"/>
      <c r="O63" s="132"/>
      <c r="Q63" s="132"/>
    </row>
    <row r="64" spans="1:17" ht="30.75" customHeight="1">
      <c r="A64" s="27">
        <v>102</v>
      </c>
      <c r="B64" s="27" t="s">
        <v>84</v>
      </c>
      <c r="C64" s="39" t="s">
        <v>194</v>
      </c>
      <c r="D64" s="39" t="s">
        <v>16</v>
      </c>
      <c r="E64" s="120">
        <v>1559</v>
      </c>
      <c r="F64" s="79"/>
      <c r="G64" s="79"/>
      <c r="H64" s="79"/>
      <c r="I64" s="79"/>
      <c r="J64" s="79"/>
      <c r="K64" s="82">
        <f t="shared" si="6"/>
        <v>1559</v>
      </c>
      <c r="L64" s="54"/>
      <c r="M64">
        <v>1</v>
      </c>
      <c r="N64" s="132"/>
      <c r="O64" s="132"/>
      <c r="Q64" s="132"/>
    </row>
    <row r="65" spans="1:17" ht="30.75" customHeight="1">
      <c r="A65" s="27">
        <v>102</v>
      </c>
      <c r="B65" s="27" t="s">
        <v>75</v>
      </c>
      <c r="C65" s="32" t="s">
        <v>195</v>
      </c>
      <c r="D65" s="39" t="s">
        <v>16</v>
      </c>
      <c r="E65" s="120">
        <v>1219</v>
      </c>
      <c r="F65" s="79"/>
      <c r="G65" s="79"/>
      <c r="H65" s="79"/>
      <c r="I65" s="79"/>
      <c r="J65" s="79"/>
      <c r="K65" s="82">
        <f t="shared" si="6"/>
        <v>1219</v>
      </c>
      <c r="L65" s="54"/>
      <c r="M65">
        <v>1</v>
      </c>
      <c r="N65" s="132"/>
      <c r="O65" s="132"/>
      <c r="Q65" s="132"/>
    </row>
    <row r="66" spans="1:17" ht="30.75" customHeight="1">
      <c r="A66" s="27">
        <v>102</v>
      </c>
      <c r="B66" s="27" t="s">
        <v>62</v>
      </c>
      <c r="C66" s="86" t="s">
        <v>196</v>
      </c>
      <c r="D66" s="86" t="s">
        <v>16</v>
      </c>
      <c r="E66" s="120">
        <v>1807</v>
      </c>
      <c r="F66" s="79"/>
      <c r="G66" s="79"/>
      <c r="H66" s="79"/>
      <c r="I66" s="79"/>
      <c r="J66" s="79"/>
      <c r="K66" s="82">
        <f t="shared" si="6"/>
        <v>1807</v>
      </c>
      <c r="L66" s="54"/>
      <c r="M66">
        <v>1</v>
      </c>
      <c r="N66" s="132"/>
      <c r="O66" s="132"/>
      <c r="Q66" s="132"/>
    </row>
    <row r="67" spans="1:17" ht="30.75" customHeight="1">
      <c r="A67" s="27">
        <v>102</v>
      </c>
      <c r="B67" s="27" t="s">
        <v>89</v>
      </c>
      <c r="C67" s="30" t="s">
        <v>197</v>
      </c>
      <c r="D67" s="39" t="s">
        <v>16</v>
      </c>
      <c r="E67" s="120">
        <v>979</v>
      </c>
      <c r="F67" s="79"/>
      <c r="G67" s="79"/>
      <c r="H67" s="79"/>
      <c r="I67" s="79"/>
      <c r="J67" s="79"/>
      <c r="K67" s="79">
        <f t="shared" si="6"/>
        <v>979</v>
      </c>
      <c r="L67" s="96"/>
      <c r="M67">
        <v>1</v>
      </c>
      <c r="N67" s="132"/>
      <c r="O67" s="132"/>
      <c r="Q67" s="132"/>
    </row>
    <row r="68" spans="1:17" ht="30.75" customHeight="1">
      <c r="A68" s="27">
        <v>102</v>
      </c>
      <c r="B68" s="27" t="s">
        <v>40</v>
      </c>
      <c r="C68" s="39" t="s">
        <v>198</v>
      </c>
      <c r="D68" s="31" t="s">
        <v>15</v>
      </c>
      <c r="E68" s="120">
        <v>13403</v>
      </c>
      <c r="F68" s="79"/>
      <c r="G68" s="79"/>
      <c r="H68" s="79"/>
      <c r="I68" s="79"/>
      <c r="J68" s="79"/>
      <c r="K68" s="79">
        <f t="shared" si="6"/>
        <v>13403</v>
      </c>
      <c r="L68" s="49"/>
      <c r="M68">
        <v>1</v>
      </c>
      <c r="N68" s="132"/>
      <c r="O68" s="132"/>
      <c r="Q68" s="132"/>
    </row>
    <row r="69" spans="1:17" ht="30.75" customHeight="1">
      <c r="A69" s="27">
        <v>102</v>
      </c>
      <c r="B69" s="27" t="s">
        <v>42</v>
      </c>
      <c r="C69" s="39" t="s">
        <v>199</v>
      </c>
      <c r="D69" s="31" t="s">
        <v>17</v>
      </c>
      <c r="E69" s="120">
        <v>2797</v>
      </c>
      <c r="F69" s="79"/>
      <c r="G69" s="79"/>
      <c r="H69" s="79"/>
      <c r="I69" s="79"/>
      <c r="J69" s="79"/>
      <c r="K69" s="79">
        <f t="shared" si="6"/>
        <v>2797</v>
      </c>
      <c r="L69" s="49"/>
      <c r="M69">
        <v>1</v>
      </c>
      <c r="N69" s="132"/>
      <c r="O69" s="132"/>
      <c r="Q69" s="132"/>
    </row>
    <row r="70" spans="1:17" ht="12" customHeight="1" thickBot="1">
      <c r="A70" s="17"/>
      <c r="B70" s="17"/>
      <c r="C70" s="17"/>
      <c r="D70" s="46" t="s">
        <v>18</v>
      </c>
      <c r="E70" s="98">
        <f aca="true" t="shared" si="7" ref="E70:K70">SUM(E55:E69)</f>
        <v>55433</v>
      </c>
      <c r="F70" s="98">
        <f t="shared" si="7"/>
        <v>0</v>
      </c>
      <c r="G70" s="98">
        <f t="shared" si="7"/>
        <v>0</v>
      </c>
      <c r="H70" s="98">
        <f t="shared" si="7"/>
        <v>0</v>
      </c>
      <c r="I70" s="98">
        <f t="shared" si="7"/>
        <v>0</v>
      </c>
      <c r="J70" s="98">
        <f t="shared" si="7"/>
        <v>0</v>
      </c>
      <c r="K70" s="98">
        <f t="shared" si="7"/>
        <v>55433</v>
      </c>
      <c r="L70" s="17"/>
      <c r="M70" s="129"/>
      <c r="Q70" s="132"/>
    </row>
    <row r="71" spans="1:17" ht="32.25" customHeight="1">
      <c r="A71" s="17"/>
      <c r="B71" s="17"/>
      <c r="C71" s="17"/>
      <c r="D71" s="15"/>
      <c r="E71" s="50"/>
      <c r="F71" s="50"/>
      <c r="G71" s="50"/>
      <c r="H71" s="50"/>
      <c r="I71" s="50"/>
      <c r="J71" s="50"/>
      <c r="K71" s="67"/>
      <c r="L71" s="17"/>
      <c r="M71" s="50"/>
      <c r="Q71" s="132"/>
    </row>
    <row r="72" spans="1:17" ht="40.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2"/>
    </row>
    <row r="73" spans="1:17" ht="13.5" thickBot="1">
      <c r="A73" s="3"/>
      <c r="B73" s="3"/>
      <c r="C73" s="3"/>
      <c r="D73" s="151" t="s">
        <v>0</v>
      </c>
      <c r="E73" s="151"/>
      <c r="F73" s="151"/>
      <c r="G73" s="151"/>
      <c r="H73" s="151"/>
      <c r="I73" s="3"/>
      <c r="J73" s="3"/>
      <c r="K73" s="63"/>
      <c r="L73" s="3"/>
      <c r="Q73" s="132"/>
    </row>
    <row r="74" spans="1:17" ht="13.5" thickBot="1">
      <c r="A74" s="3"/>
      <c r="B74" s="3"/>
      <c r="C74" s="3"/>
      <c r="D74" s="152" t="s">
        <v>1</v>
      </c>
      <c r="E74" s="152"/>
      <c r="F74" s="152"/>
      <c r="G74" s="152"/>
      <c r="H74" s="152"/>
      <c r="I74" s="3"/>
      <c r="J74" s="3"/>
      <c r="K74" s="63"/>
      <c r="L74" s="4" t="s">
        <v>28</v>
      </c>
      <c r="Q74" s="132"/>
    </row>
    <row r="75" spans="1:17" ht="12.75">
      <c r="A75" s="3"/>
      <c r="B75" s="3"/>
      <c r="C75" s="3"/>
      <c r="D75" s="153" t="s">
        <v>222</v>
      </c>
      <c r="E75" s="153"/>
      <c r="F75" s="153"/>
      <c r="G75" s="153"/>
      <c r="H75" s="153"/>
      <c r="I75" s="3"/>
      <c r="J75" s="3"/>
      <c r="K75" s="63"/>
      <c r="L75" s="3"/>
      <c r="Q75" s="132"/>
    </row>
    <row r="76" spans="1:17" ht="12.75">
      <c r="A76" s="5"/>
      <c r="B76" s="5"/>
      <c r="C76" s="6" t="s">
        <v>118</v>
      </c>
      <c r="D76" s="7"/>
      <c r="E76" s="8"/>
      <c r="F76" s="9"/>
      <c r="G76" s="10"/>
      <c r="H76" s="11"/>
      <c r="I76" s="11"/>
      <c r="J76" s="11"/>
      <c r="K76" s="64"/>
      <c r="L76" s="12"/>
      <c r="Q76" s="132"/>
    </row>
    <row r="77" ht="13.5" thickBot="1">
      <c r="Q77" s="132"/>
    </row>
    <row r="78" spans="1:17" ht="13.5" thickBot="1">
      <c r="A78" s="5"/>
      <c r="B78" s="5"/>
      <c r="C78" s="6"/>
      <c r="D78" s="7"/>
      <c r="E78" s="154" t="s">
        <v>3</v>
      </c>
      <c r="F78" s="154"/>
      <c r="G78" s="155" t="s">
        <v>29</v>
      </c>
      <c r="H78" s="155"/>
      <c r="I78" s="155"/>
      <c r="J78" s="155"/>
      <c r="K78" s="64"/>
      <c r="L78" s="12"/>
      <c r="Q78" s="132"/>
    </row>
    <row r="79" spans="1:17" ht="13.5" thickBot="1">
      <c r="A79" s="44" t="s">
        <v>4</v>
      </c>
      <c r="B79" s="156" t="s">
        <v>35</v>
      </c>
      <c r="C79" s="158" t="s">
        <v>5</v>
      </c>
      <c r="D79" s="160" t="s">
        <v>6</v>
      </c>
      <c r="E79" s="141" t="s">
        <v>7</v>
      </c>
      <c r="F79" s="143" t="s">
        <v>8</v>
      </c>
      <c r="G79" s="141" t="s">
        <v>30</v>
      </c>
      <c r="H79" s="143" t="s">
        <v>9</v>
      </c>
      <c r="I79" s="141" t="s">
        <v>8</v>
      </c>
      <c r="J79" s="145" t="s">
        <v>10</v>
      </c>
      <c r="K79" s="147" t="s">
        <v>11</v>
      </c>
      <c r="L79" s="149" t="s">
        <v>12</v>
      </c>
      <c r="Q79" s="132"/>
    </row>
    <row r="80" spans="1:17" ht="13.5" thickBot="1">
      <c r="A80" s="45" t="s">
        <v>13</v>
      </c>
      <c r="B80" s="192"/>
      <c r="C80" s="181"/>
      <c r="D80" s="182"/>
      <c r="E80" s="183"/>
      <c r="F80" s="184"/>
      <c r="G80" s="183"/>
      <c r="H80" s="184"/>
      <c r="I80" s="183"/>
      <c r="J80" s="189"/>
      <c r="K80" s="190"/>
      <c r="L80" s="191"/>
      <c r="Q80" s="132"/>
    </row>
    <row r="81" spans="1:17" ht="12.75">
      <c r="A81" s="90"/>
      <c r="B81" s="91"/>
      <c r="C81" s="33" t="s">
        <v>14</v>
      </c>
      <c r="D81" s="92"/>
      <c r="E81" s="93">
        <v>7302</v>
      </c>
      <c r="F81" s="93"/>
      <c r="G81" s="93"/>
      <c r="H81" s="93"/>
      <c r="I81" s="93"/>
      <c r="J81" s="93"/>
      <c r="K81" s="94"/>
      <c r="L81" s="95"/>
      <c r="Q81" s="132"/>
    </row>
    <row r="82" spans="1:17" ht="33.75" customHeight="1">
      <c r="A82" s="27">
        <v>102</v>
      </c>
      <c r="B82" s="27" t="s">
        <v>41</v>
      </c>
      <c r="C82" s="39" t="s">
        <v>200</v>
      </c>
      <c r="D82" s="31" t="s">
        <v>17</v>
      </c>
      <c r="E82" s="120">
        <v>1973</v>
      </c>
      <c r="F82" s="79"/>
      <c r="G82" s="79"/>
      <c r="H82" s="79"/>
      <c r="I82" s="79"/>
      <c r="J82" s="79"/>
      <c r="K82" s="79">
        <f aca="true" t="shared" si="8" ref="K82:K87">SUM(E82:F82)-SUM(G82:J82)</f>
        <v>1973</v>
      </c>
      <c r="L82" s="120"/>
      <c r="M82">
        <v>1</v>
      </c>
      <c r="N82" s="132"/>
      <c r="O82" s="132"/>
      <c r="Q82" s="132"/>
    </row>
    <row r="83" spans="1:17" ht="33.75" customHeight="1">
      <c r="A83" s="27">
        <v>102</v>
      </c>
      <c r="B83" s="27" t="s">
        <v>48</v>
      </c>
      <c r="C83" s="39" t="s">
        <v>201</v>
      </c>
      <c r="D83" s="31" t="s">
        <v>17</v>
      </c>
      <c r="E83" s="120">
        <v>6672</v>
      </c>
      <c r="F83" s="79"/>
      <c r="G83" s="79"/>
      <c r="H83" s="79"/>
      <c r="I83" s="79"/>
      <c r="J83" s="79"/>
      <c r="K83" s="79">
        <f t="shared" si="8"/>
        <v>6672</v>
      </c>
      <c r="L83" s="120"/>
      <c r="M83">
        <v>1</v>
      </c>
      <c r="N83" s="132"/>
      <c r="O83" s="132"/>
      <c r="Q83" s="132"/>
    </row>
    <row r="84" spans="1:17" ht="33.75" customHeight="1">
      <c r="A84" s="27">
        <v>102</v>
      </c>
      <c r="B84" s="27" t="s">
        <v>46</v>
      </c>
      <c r="C84" s="39" t="s">
        <v>202</v>
      </c>
      <c r="D84" s="31" t="s">
        <v>17</v>
      </c>
      <c r="E84" s="120">
        <v>4775</v>
      </c>
      <c r="F84" s="79"/>
      <c r="G84" s="79"/>
      <c r="H84" s="79"/>
      <c r="I84" s="79"/>
      <c r="J84" s="79"/>
      <c r="K84" s="79">
        <f t="shared" si="8"/>
        <v>4775</v>
      </c>
      <c r="L84" s="120"/>
      <c r="M84">
        <v>1</v>
      </c>
      <c r="N84" s="132"/>
      <c r="O84" s="132"/>
      <c r="Q84" s="132"/>
    </row>
    <row r="85" spans="1:17" ht="21" customHeight="1" hidden="1">
      <c r="A85" s="27"/>
      <c r="B85" s="27"/>
      <c r="C85" s="39"/>
      <c r="D85" s="31"/>
      <c r="E85" s="120"/>
      <c r="F85" s="79"/>
      <c r="G85" s="79"/>
      <c r="H85" s="79"/>
      <c r="I85" s="79"/>
      <c r="J85" s="79"/>
      <c r="K85" s="79"/>
      <c r="L85" s="120"/>
      <c r="N85" s="132"/>
      <c r="O85" s="132"/>
      <c r="Q85" s="132"/>
    </row>
    <row r="86" spans="1:17" ht="33.75" customHeight="1">
      <c r="A86" s="27">
        <v>102</v>
      </c>
      <c r="B86" s="27" t="s">
        <v>67</v>
      </c>
      <c r="C86" s="39" t="s">
        <v>203</v>
      </c>
      <c r="D86" s="31" t="s">
        <v>17</v>
      </c>
      <c r="E86" s="120">
        <v>2526</v>
      </c>
      <c r="F86" s="79"/>
      <c r="G86" s="79"/>
      <c r="H86" s="79"/>
      <c r="I86" s="79"/>
      <c r="J86" s="79"/>
      <c r="K86" s="79">
        <f t="shared" si="8"/>
        <v>2526</v>
      </c>
      <c r="L86" s="120"/>
      <c r="M86">
        <v>1</v>
      </c>
      <c r="N86" s="132"/>
      <c r="O86" s="132"/>
      <c r="Q86" s="132"/>
    </row>
    <row r="87" spans="1:17" ht="33.75" customHeight="1">
      <c r="A87" s="27">
        <v>102</v>
      </c>
      <c r="B87" s="27" t="s">
        <v>47</v>
      </c>
      <c r="C87" s="39" t="s">
        <v>204</v>
      </c>
      <c r="D87" s="31" t="s">
        <v>17</v>
      </c>
      <c r="E87" s="120">
        <v>1050</v>
      </c>
      <c r="F87" s="79"/>
      <c r="G87" s="79"/>
      <c r="H87" s="79"/>
      <c r="I87" s="79"/>
      <c r="J87" s="79"/>
      <c r="K87" s="79">
        <f t="shared" si="8"/>
        <v>1050</v>
      </c>
      <c r="L87" s="120"/>
      <c r="M87">
        <v>1</v>
      </c>
      <c r="N87" s="132"/>
      <c r="O87" s="132"/>
      <c r="Q87" s="132"/>
    </row>
    <row r="88" spans="1:17" ht="33.75" customHeight="1">
      <c r="A88" s="27">
        <v>102</v>
      </c>
      <c r="B88" s="27" t="s">
        <v>69</v>
      </c>
      <c r="C88" s="86" t="s">
        <v>205</v>
      </c>
      <c r="D88" s="85" t="s">
        <v>21</v>
      </c>
      <c r="E88" s="120">
        <v>3731</v>
      </c>
      <c r="F88" s="120"/>
      <c r="G88" s="120"/>
      <c r="H88" s="79"/>
      <c r="I88" s="79"/>
      <c r="J88" s="79"/>
      <c r="K88" s="79">
        <f aca="true" t="shared" si="9" ref="K88:K95">SUM(E88:F88)-SUM(G88:J88)</f>
        <v>3731</v>
      </c>
      <c r="L88" s="120"/>
      <c r="M88" s="57">
        <v>1</v>
      </c>
      <c r="N88" s="132"/>
      <c r="O88" s="132"/>
      <c r="Q88" s="132"/>
    </row>
    <row r="89" spans="1:17" ht="33.75" customHeight="1">
      <c r="A89" s="27">
        <v>102</v>
      </c>
      <c r="B89" s="27" t="s">
        <v>44</v>
      </c>
      <c r="C89" s="39" t="s">
        <v>206</v>
      </c>
      <c r="D89" s="31" t="s">
        <v>21</v>
      </c>
      <c r="E89" s="120">
        <v>5331</v>
      </c>
      <c r="F89" s="79"/>
      <c r="G89" s="79"/>
      <c r="H89" s="79"/>
      <c r="I89" s="79"/>
      <c r="J89" s="79"/>
      <c r="K89" s="79">
        <f t="shared" si="9"/>
        <v>5331</v>
      </c>
      <c r="L89" s="120"/>
      <c r="M89" s="57">
        <v>1</v>
      </c>
      <c r="N89" s="132"/>
      <c r="O89" s="132"/>
      <c r="Q89" s="132"/>
    </row>
    <row r="90" spans="1:17" ht="33.75" customHeight="1">
      <c r="A90" s="27">
        <v>102</v>
      </c>
      <c r="B90" s="27" t="s">
        <v>37</v>
      </c>
      <c r="C90" s="39" t="s">
        <v>207</v>
      </c>
      <c r="D90" s="39" t="s">
        <v>17</v>
      </c>
      <c r="E90" s="120">
        <v>3273</v>
      </c>
      <c r="F90" s="79"/>
      <c r="G90" s="79"/>
      <c r="H90" s="79"/>
      <c r="I90" s="79"/>
      <c r="J90" s="79"/>
      <c r="K90" s="82">
        <f t="shared" si="9"/>
        <v>3273</v>
      </c>
      <c r="L90" s="138"/>
      <c r="M90" s="57">
        <v>1</v>
      </c>
      <c r="N90" s="132"/>
      <c r="O90" s="132"/>
      <c r="Q90" s="132"/>
    </row>
    <row r="91" spans="1:17" ht="33.75" customHeight="1">
      <c r="A91" s="27">
        <v>102</v>
      </c>
      <c r="B91" s="27" t="s">
        <v>80</v>
      </c>
      <c r="C91" s="39" t="s">
        <v>208</v>
      </c>
      <c r="D91" s="39" t="s">
        <v>16</v>
      </c>
      <c r="E91" s="120">
        <v>2365</v>
      </c>
      <c r="F91" s="79"/>
      <c r="G91" s="79"/>
      <c r="H91" s="79"/>
      <c r="I91" s="79"/>
      <c r="J91" s="79"/>
      <c r="K91" s="82">
        <f t="shared" si="9"/>
        <v>2365</v>
      </c>
      <c r="L91" s="138"/>
      <c r="M91" s="73">
        <v>1</v>
      </c>
      <c r="N91" s="132"/>
      <c r="O91" s="132"/>
      <c r="Q91" s="132"/>
    </row>
    <row r="92" spans="1:17" ht="33.75" customHeight="1">
      <c r="A92" s="27">
        <v>102</v>
      </c>
      <c r="B92" s="27" t="s">
        <v>90</v>
      </c>
      <c r="C92" s="39" t="s">
        <v>209</v>
      </c>
      <c r="D92" s="39" t="s">
        <v>16</v>
      </c>
      <c r="E92" s="120">
        <v>947</v>
      </c>
      <c r="F92" s="79"/>
      <c r="G92" s="79"/>
      <c r="H92" s="79"/>
      <c r="I92" s="79"/>
      <c r="J92" s="79"/>
      <c r="K92" s="82">
        <f t="shared" si="9"/>
        <v>947</v>
      </c>
      <c r="L92" s="138"/>
      <c r="M92" s="73">
        <v>1</v>
      </c>
      <c r="N92" s="132"/>
      <c r="O92" s="132"/>
      <c r="Q92" s="132"/>
    </row>
    <row r="93" spans="1:17" ht="33.75" customHeight="1">
      <c r="A93" s="27">
        <v>102</v>
      </c>
      <c r="B93" s="27" t="s">
        <v>72</v>
      </c>
      <c r="C93" s="39" t="s">
        <v>210</v>
      </c>
      <c r="D93" s="39" t="s">
        <v>16</v>
      </c>
      <c r="E93" s="120">
        <v>2564</v>
      </c>
      <c r="F93" s="79"/>
      <c r="G93" s="79"/>
      <c r="H93" s="79"/>
      <c r="I93" s="79"/>
      <c r="J93" s="79"/>
      <c r="K93" s="82">
        <f t="shared" si="9"/>
        <v>2564</v>
      </c>
      <c r="L93" s="138"/>
      <c r="M93" s="73">
        <v>1</v>
      </c>
      <c r="N93" s="132"/>
      <c r="O93" s="132"/>
      <c r="Q93" s="132"/>
    </row>
    <row r="94" spans="1:17" ht="33.75" customHeight="1">
      <c r="A94" s="27">
        <v>102</v>
      </c>
      <c r="B94" s="27" t="s">
        <v>39</v>
      </c>
      <c r="C94" s="39" t="s">
        <v>211</v>
      </c>
      <c r="D94" s="39" t="s">
        <v>17</v>
      </c>
      <c r="E94" s="120">
        <v>2527</v>
      </c>
      <c r="F94" s="79"/>
      <c r="G94" s="79"/>
      <c r="H94" s="79"/>
      <c r="I94" s="79"/>
      <c r="J94" s="79"/>
      <c r="K94" s="82">
        <f t="shared" si="9"/>
        <v>2527</v>
      </c>
      <c r="L94" s="138"/>
      <c r="M94" s="73">
        <v>1</v>
      </c>
      <c r="N94" s="132"/>
      <c r="O94" s="132"/>
      <c r="Q94" s="132"/>
    </row>
    <row r="95" spans="1:17" ht="33.75" customHeight="1">
      <c r="A95" s="27">
        <v>102</v>
      </c>
      <c r="B95" s="27" t="s">
        <v>49</v>
      </c>
      <c r="C95" s="39" t="s">
        <v>212</v>
      </c>
      <c r="D95" s="39" t="s">
        <v>17</v>
      </c>
      <c r="E95" s="120">
        <v>2929</v>
      </c>
      <c r="F95" s="79"/>
      <c r="G95" s="79"/>
      <c r="H95" s="79"/>
      <c r="I95" s="79"/>
      <c r="J95" s="79"/>
      <c r="K95" s="82">
        <f t="shared" si="9"/>
        <v>2929</v>
      </c>
      <c r="L95" s="138"/>
      <c r="M95" s="73">
        <v>1</v>
      </c>
      <c r="N95" s="132"/>
      <c r="O95" s="132"/>
      <c r="Q95" s="132"/>
    </row>
    <row r="96" spans="4:17" ht="13.5" thickBot="1">
      <c r="D96" s="46" t="s">
        <v>18</v>
      </c>
      <c r="E96" s="98">
        <f aca="true" t="shared" si="10" ref="E96:K96">SUM(E82:E95)</f>
        <v>40663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98">
        <f t="shared" si="10"/>
        <v>0</v>
      </c>
      <c r="K96" s="98">
        <f t="shared" si="10"/>
        <v>40663</v>
      </c>
      <c r="Q96" s="132"/>
    </row>
    <row r="97" spans="13:17" ht="18.75" customHeight="1">
      <c r="M97" s="29"/>
      <c r="Q97" s="132"/>
    </row>
    <row r="98" spans="13:17" ht="75.75" customHeight="1">
      <c r="M98" s="29"/>
      <c r="Q98" s="132"/>
    </row>
    <row r="99" spans="1:17" ht="22.5" customHeight="1" thickBot="1">
      <c r="A99" s="3"/>
      <c r="B99" s="3"/>
      <c r="C99" s="3"/>
      <c r="D99" s="151" t="s">
        <v>0</v>
      </c>
      <c r="E99" s="151"/>
      <c r="F99" s="151"/>
      <c r="G99" s="151"/>
      <c r="H99" s="151"/>
      <c r="I99" s="3"/>
      <c r="J99" s="3"/>
      <c r="K99" s="63"/>
      <c r="L99" s="3"/>
      <c r="M99" s="29"/>
      <c r="Q99" s="132"/>
    </row>
    <row r="100" spans="1:17" ht="13.5" thickBot="1">
      <c r="A100" s="3"/>
      <c r="B100" s="3"/>
      <c r="C100" s="3"/>
      <c r="D100" s="152" t="s">
        <v>1</v>
      </c>
      <c r="E100" s="152"/>
      <c r="F100" s="152"/>
      <c r="G100" s="152"/>
      <c r="H100" s="152"/>
      <c r="I100" s="3"/>
      <c r="J100" s="3"/>
      <c r="K100" s="63"/>
      <c r="L100" s="4" t="s">
        <v>32</v>
      </c>
      <c r="M100" s="29"/>
      <c r="Q100" s="132"/>
    </row>
    <row r="101" spans="1:17" ht="12.75">
      <c r="A101" s="3"/>
      <c r="B101" s="3"/>
      <c r="C101" s="3"/>
      <c r="D101" s="153" t="s">
        <v>222</v>
      </c>
      <c r="E101" s="153"/>
      <c r="F101" s="153"/>
      <c r="G101" s="153"/>
      <c r="H101" s="153"/>
      <c r="I101" s="3"/>
      <c r="J101" s="3"/>
      <c r="K101" s="63"/>
      <c r="L101" s="3"/>
      <c r="M101" s="29"/>
      <c r="Q101" s="132"/>
    </row>
    <row r="102" spans="1:17" ht="12.75">
      <c r="A102" s="5"/>
      <c r="B102" s="5"/>
      <c r="C102" s="6" t="s">
        <v>118</v>
      </c>
      <c r="D102" s="7"/>
      <c r="E102" s="8"/>
      <c r="F102" s="9"/>
      <c r="G102" s="10"/>
      <c r="H102" s="11"/>
      <c r="I102" s="11"/>
      <c r="J102" s="11"/>
      <c r="K102" s="64"/>
      <c r="L102" s="12"/>
      <c r="M102" s="29"/>
      <c r="Q102" s="132"/>
    </row>
    <row r="103" spans="13:17" ht="13.5" thickBot="1">
      <c r="M103" s="29"/>
      <c r="Q103" s="132"/>
    </row>
    <row r="104" spans="1:17" ht="13.5" thickBot="1">
      <c r="A104" s="5"/>
      <c r="B104" s="5"/>
      <c r="C104" s="6"/>
      <c r="D104" s="7"/>
      <c r="E104" s="154" t="s">
        <v>3</v>
      </c>
      <c r="F104" s="154"/>
      <c r="G104" s="155" t="s">
        <v>29</v>
      </c>
      <c r="H104" s="155"/>
      <c r="I104" s="155"/>
      <c r="J104" s="155"/>
      <c r="K104" s="64"/>
      <c r="L104" s="12"/>
      <c r="M104" s="29"/>
      <c r="Q104" s="132"/>
    </row>
    <row r="105" spans="1:17" ht="13.5" thickBot="1">
      <c r="A105" s="44" t="s">
        <v>4</v>
      </c>
      <c r="B105" s="156" t="s">
        <v>35</v>
      </c>
      <c r="C105" s="158" t="s">
        <v>5</v>
      </c>
      <c r="D105" s="160" t="s">
        <v>6</v>
      </c>
      <c r="E105" s="141" t="s">
        <v>7</v>
      </c>
      <c r="F105" s="143" t="s">
        <v>8</v>
      </c>
      <c r="G105" s="141" t="s">
        <v>30</v>
      </c>
      <c r="H105" s="143" t="s">
        <v>9</v>
      </c>
      <c r="I105" s="141" t="s">
        <v>8</v>
      </c>
      <c r="J105" s="145" t="s">
        <v>10</v>
      </c>
      <c r="K105" s="147" t="s">
        <v>11</v>
      </c>
      <c r="L105" s="149" t="s">
        <v>12</v>
      </c>
      <c r="M105" s="29"/>
      <c r="Q105" s="132"/>
    </row>
    <row r="106" spans="1:17" ht="13.5" thickBot="1">
      <c r="A106" s="45" t="s">
        <v>13</v>
      </c>
      <c r="B106" s="192"/>
      <c r="C106" s="181"/>
      <c r="D106" s="182"/>
      <c r="E106" s="183"/>
      <c r="F106" s="184"/>
      <c r="G106" s="183"/>
      <c r="H106" s="184"/>
      <c r="I106" s="183"/>
      <c r="J106" s="189"/>
      <c r="K106" s="190"/>
      <c r="L106" s="191"/>
      <c r="M106" s="29"/>
      <c r="Q106" s="132"/>
    </row>
    <row r="107" spans="1:17" ht="12.75">
      <c r="A107" s="90"/>
      <c r="B107" s="91"/>
      <c r="C107" s="92"/>
      <c r="D107" s="92"/>
      <c r="E107" s="93">
        <v>7302</v>
      </c>
      <c r="F107" s="93"/>
      <c r="G107" s="93"/>
      <c r="H107" s="93"/>
      <c r="I107" s="93"/>
      <c r="J107" s="93"/>
      <c r="K107" s="94"/>
      <c r="L107" s="95"/>
      <c r="M107" s="29"/>
      <c r="Q107" s="132"/>
    </row>
    <row r="108" spans="1:17" ht="33.75" customHeight="1">
      <c r="A108" s="27">
        <v>102</v>
      </c>
      <c r="B108" s="27" t="s">
        <v>77</v>
      </c>
      <c r="C108" s="86" t="s">
        <v>213</v>
      </c>
      <c r="D108" s="86" t="s">
        <v>16</v>
      </c>
      <c r="E108" s="120">
        <v>1762</v>
      </c>
      <c r="F108" s="79"/>
      <c r="G108" s="79"/>
      <c r="H108" s="79"/>
      <c r="I108" s="79"/>
      <c r="J108" s="81"/>
      <c r="K108" s="82">
        <f aca="true" t="shared" si="11" ref="K108:K115">SUM(E108:F108)-SUM(G108:J108)</f>
        <v>1762</v>
      </c>
      <c r="L108" s="54"/>
      <c r="M108" s="73">
        <v>1</v>
      </c>
      <c r="N108" s="132"/>
      <c r="O108" s="132"/>
      <c r="Q108" s="132"/>
    </row>
    <row r="109" spans="1:17" ht="33.75" customHeight="1">
      <c r="A109" s="27">
        <v>602</v>
      </c>
      <c r="B109" s="27" t="s">
        <v>85</v>
      </c>
      <c r="C109" s="39" t="s">
        <v>158</v>
      </c>
      <c r="D109" s="39" t="s">
        <v>16</v>
      </c>
      <c r="E109" s="120">
        <v>3028</v>
      </c>
      <c r="F109" s="79"/>
      <c r="G109" s="79"/>
      <c r="H109" s="79"/>
      <c r="I109" s="79"/>
      <c r="J109" s="81"/>
      <c r="K109" s="82">
        <f t="shared" si="11"/>
        <v>3028</v>
      </c>
      <c r="L109" s="54"/>
      <c r="M109" s="73">
        <v>1</v>
      </c>
      <c r="N109" s="132"/>
      <c r="O109" s="132"/>
      <c r="Q109" s="132"/>
    </row>
    <row r="110" spans="1:17" ht="33.75" customHeight="1">
      <c r="A110" s="27">
        <v>102</v>
      </c>
      <c r="B110" s="27" t="s">
        <v>58</v>
      </c>
      <c r="C110" s="39" t="s">
        <v>159</v>
      </c>
      <c r="D110" s="39" t="s">
        <v>15</v>
      </c>
      <c r="E110" s="120">
        <v>4214</v>
      </c>
      <c r="F110" s="79"/>
      <c r="G110" s="79"/>
      <c r="H110" s="79"/>
      <c r="I110" s="79"/>
      <c r="J110" s="81"/>
      <c r="K110" s="82">
        <f t="shared" si="11"/>
        <v>4214</v>
      </c>
      <c r="L110" s="54"/>
      <c r="M110" s="73">
        <v>1</v>
      </c>
      <c r="N110" s="132"/>
      <c r="O110" s="132"/>
      <c r="Q110" s="132"/>
    </row>
    <row r="111" spans="1:17" ht="33.75" customHeight="1">
      <c r="A111" s="27">
        <v>102</v>
      </c>
      <c r="B111" s="27" t="s">
        <v>92</v>
      </c>
      <c r="C111" s="39" t="s">
        <v>93</v>
      </c>
      <c r="D111" s="39" t="s">
        <v>17</v>
      </c>
      <c r="E111" s="120">
        <v>6639</v>
      </c>
      <c r="F111" s="79"/>
      <c r="G111" s="79"/>
      <c r="H111" s="79"/>
      <c r="I111" s="79"/>
      <c r="J111" s="81"/>
      <c r="K111" s="82">
        <f t="shared" si="11"/>
        <v>6639</v>
      </c>
      <c r="L111" s="54"/>
      <c r="M111" s="73">
        <v>1</v>
      </c>
      <c r="N111" s="132"/>
      <c r="O111" s="132"/>
      <c r="Q111" s="132"/>
    </row>
    <row r="112" spans="1:17" ht="33.75" customHeight="1">
      <c r="A112" s="27">
        <v>102</v>
      </c>
      <c r="B112" s="27" t="s">
        <v>95</v>
      </c>
      <c r="C112" s="88" t="s">
        <v>94</v>
      </c>
      <c r="D112" s="39" t="s">
        <v>17</v>
      </c>
      <c r="E112" s="120">
        <v>2375</v>
      </c>
      <c r="F112" s="79"/>
      <c r="G112" s="79"/>
      <c r="H112" s="79"/>
      <c r="I112" s="79"/>
      <c r="J112" s="81"/>
      <c r="K112" s="82">
        <f t="shared" si="11"/>
        <v>2375</v>
      </c>
      <c r="L112" s="54"/>
      <c r="M112" s="73">
        <v>1</v>
      </c>
      <c r="N112" s="132"/>
      <c r="O112" s="132"/>
      <c r="Q112" s="132"/>
    </row>
    <row r="113" spans="1:17" ht="33.75" customHeight="1">
      <c r="A113" s="27">
        <v>102</v>
      </c>
      <c r="B113" s="27" t="s">
        <v>97</v>
      </c>
      <c r="C113" s="39" t="s">
        <v>96</v>
      </c>
      <c r="D113" s="39" t="s">
        <v>17</v>
      </c>
      <c r="E113" s="120">
        <v>3076</v>
      </c>
      <c r="F113" s="79"/>
      <c r="G113" s="79"/>
      <c r="H113" s="79"/>
      <c r="I113" s="79"/>
      <c r="J113" s="81"/>
      <c r="K113" s="82">
        <f t="shared" si="11"/>
        <v>3076</v>
      </c>
      <c r="L113" s="54"/>
      <c r="M113" s="73">
        <v>1</v>
      </c>
      <c r="N113" s="132"/>
      <c r="O113" s="132"/>
      <c r="Q113" s="132"/>
    </row>
    <row r="114" spans="1:17" ht="33.75" customHeight="1">
      <c r="A114" s="27">
        <v>602</v>
      </c>
      <c r="B114" s="27" t="s">
        <v>98</v>
      </c>
      <c r="C114" s="39" t="s">
        <v>99</v>
      </c>
      <c r="D114" s="39" t="s">
        <v>17</v>
      </c>
      <c r="E114" s="120">
        <v>2465</v>
      </c>
      <c r="F114" s="79"/>
      <c r="G114" s="79"/>
      <c r="H114" s="79"/>
      <c r="I114" s="79"/>
      <c r="J114" s="81"/>
      <c r="K114" s="82">
        <f t="shared" si="11"/>
        <v>2465</v>
      </c>
      <c r="L114" s="54"/>
      <c r="M114" s="89">
        <v>1</v>
      </c>
      <c r="N114" s="132"/>
      <c r="O114" s="132"/>
      <c r="Q114" s="132"/>
    </row>
    <row r="115" spans="1:17" ht="33.75" customHeight="1">
      <c r="A115" s="27">
        <v>102</v>
      </c>
      <c r="B115" s="27" t="s">
        <v>100</v>
      </c>
      <c r="C115" s="39" t="s">
        <v>101</v>
      </c>
      <c r="D115" s="39" t="s">
        <v>17</v>
      </c>
      <c r="E115" s="120">
        <v>2375</v>
      </c>
      <c r="F115" s="79"/>
      <c r="G115" s="79"/>
      <c r="H115" s="79"/>
      <c r="I115" s="79"/>
      <c r="J115" s="81"/>
      <c r="K115" s="82">
        <f t="shared" si="11"/>
        <v>2375</v>
      </c>
      <c r="L115" s="54"/>
      <c r="M115" s="89">
        <v>1</v>
      </c>
      <c r="N115" s="132"/>
      <c r="O115" s="132"/>
      <c r="Q115" s="132"/>
    </row>
    <row r="116" spans="1:17" ht="33.75" customHeight="1">
      <c r="A116" s="27">
        <v>102</v>
      </c>
      <c r="B116" s="27" t="s">
        <v>102</v>
      </c>
      <c r="C116" s="39" t="s">
        <v>103</v>
      </c>
      <c r="D116" s="39" t="s">
        <v>16</v>
      </c>
      <c r="E116" s="120">
        <v>1045</v>
      </c>
      <c r="F116" s="79"/>
      <c r="G116" s="79"/>
      <c r="H116" s="79"/>
      <c r="I116" s="79"/>
      <c r="J116" s="81"/>
      <c r="K116" s="82">
        <f>SUM(E116:F116)-SUM(G116:J116)</f>
        <v>1045</v>
      </c>
      <c r="L116" s="54"/>
      <c r="M116" s="89">
        <v>1</v>
      </c>
      <c r="N116" s="132"/>
      <c r="O116" s="132"/>
      <c r="Q116" s="132"/>
    </row>
    <row r="117" spans="1:17" ht="33.75" customHeight="1">
      <c r="A117" s="27">
        <v>102</v>
      </c>
      <c r="B117" s="27" t="s">
        <v>107</v>
      </c>
      <c r="C117" s="39" t="s">
        <v>108</v>
      </c>
      <c r="D117" s="39" t="s">
        <v>109</v>
      </c>
      <c r="E117" s="120">
        <v>4215</v>
      </c>
      <c r="F117" s="79"/>
      <c r="G117" s="79"/>
      <c r="H117" s="79"/>
      <c r="I117" s="79"/>
      <c r="J117" s="81"/>
      <c r="K117" s="82">
        <f>SUM(E117:F117)-SUM(G117:J117)</f>
        <v>4215</v>
      </c>
      <c r="L117" s="54"/>
      <c r="M117" s="89">
        <v>1</v>
      </c>
      <c r="N117" s="132"/>
      <c r="O117" s="132"/>
      <c r="Q117" s="132"/>
    </row>
    <row r="118" spans="1:17" ht="33.75" customHeight="1">
      <c r="A118" s="27">
        <v>102</v>
      </c>
      <c r="B118" s="27" t="s">
        <v>111</v>
      </c>
      <c r="C118" s="119" t="s">
        <v>110</v>
      </c>
      <c r="D118" s="39" t="s">
        <v>17</v>
      </c>
      <c r="E118" s="120">
        <v>3255</v>
      </c>
      <c r="F118" s="79"/>
      <c r="G118" s="79"/>
      <c r="H118" s="79"/>
      <c r="I118" s="79"/>
      <c r="J118" s="81"/>
      <c r="K118" s="82">
        <f>SUM(E118:F118)-SUM(G118:J118)</f>
        <v>3255</v>
      </c>
      <c r="L118" s="54"/>
      <c r="M118" s="89">
        <v>1</v>
      </c>
      <c r="N118" s="132"/>
      <c r="O118" s="132"/>
      <c r="Q118" s="132"/>
    </row>
    <row r="119" spans="1:17" ht="33.75" customHeight="1">
      <c r="A119" s="27">
        <v>102</v>
      </c>
      <c r="B119" s="27" t="s">
        <v>112</v>
      </c>
      <c r="C119" s="39" t="s">
        <v>113</v>
      </c>
      <c r="D119" s="39" t="s">
        <v>17</v>
      </c>
      <c r="E119" s="120">
        <v>2375</v>
      </c>
      <c r="F119" s="79"/>
      <c r="G119" s="79"/>
      <c r="H119" s="79"/>
      <c r="I119" s="79" t="s">
        <v>33</v>
      </c>
      <c r="J119" s="81"/>
      <c r="K119" s="82">
        <f>SUM(E119:F119)-SUM(G119:J119)</f>
        <v>2375</v>
      </c>
      <c r="L119" s="54"/>
      <c r="M119" s="89">
        <v>1</v>
      </c>
      <c r="N119" s="132"/>
      <c r="O119" s="132"/>
      <c r="Q119" s="132"/>
    </row>
    <row r="120" spans="4:17" ht="33.75" customHeight="1" thickBot="1">
      <c r="D120" s="46" t="s">
        <v>18</v>
      </c>
      <c r="E120" s="98">
        <f aca="true" t="shared" si="12" ref="E120:K120">SUM(E108:E119)</f>
        <v>36824</v>
      </c>
      <c r="F120" s="98">
        <f t="shared" si="12"/>
        <v>0</v>
      </c>
      <c r="G120" s="98">
        <f t="shared" si="12"/>
        <v>0</v>
      </c>
      <c r="H120" s="98">
        <f t="shared" si="12"/>
        <v>0</v>
      </c>
      <c r="I120" s="98">
        <f t="shared" si="12"/>
        <v>0</v>
      </c>
      <c r="J120" s="98">
        <f t="shared" si="12"/>
        <v>0</v>
      </c>
      <c r="K120" s="98">
        <f t="shared" si="12"/>
        <v>36824</v>
      </c>
      <c r="M120" s="57"/>
      <c r="Q120" s="132"/>
    </row>
    <row r="121" spans="13:17" ht="70.5" customHeight="1">
      <c r="M121" s="117"/>
      <c r="Q121" s="132"/>
    </row>
    <row r="122" spans="13:17" ht="21" customHeight="1">
      <c r="M122" s="117"/>
      <c r="Q122" s="132"/>
    </row>
    <row r="123" spans="1:17" ht="13.5" thickBot="1">
      <c r="A123" s="3"/>
      <c r="B123" s="3"/>
      <c r="C123" s="3"/>
      <c r="D123" s="151" t="s">
        <v>0</v>
      </c>
      <c r="E123" s="151"/>
      <c r="F123" s="151"/>
      <c r="G123" s="151"/>
      <c r="H123" s="151"/>
      <c r="I123" s="3"/>
      <c r="J123" s="3"/>
      <c r="K123" s="63"/>
      <c r="L123" s="3"/>
      <c r="M123" s="117"/>
      <c r="Q123" s="132"/>
    </row>
    <row r="124" spans="1:17" ht="13.5" thickBot="1">
      <c r="A124" s="3"/>
      <c r="B124" s="3"/>
      <c r="C124" s="3"/>
      <c r="D124" s="152" t="s">
        <v>1</v>
      </c>
      <c r="E124" s="152"/>
      <c r="F124" s="152"/>
      <c r="G124" s="152"/>
      <c r="H124" s="152"/>
      <c r="I124" s="3"/>
      <c r="J124" s="3"/>
      <c r="K124" s="63"/>
      <c r="L124" s="4" t="s">
        <v>106</v>
      </c>
      <c r="M124" s="117"/>
      <c r="Q124" s="132"/>
    </row>
    <row r="125" spans="1:17" ht="12.75">
      <c r="A125" s="3"/>
      <c r="B125" s="3"/>
      <c r="C125" s="3"/>
      <c r="D125" s="153" t="s">
        <v>222</v>
      </c>
      <c r="E125" s="153"/>
      <c r="F125" s="153"/>
      <c r="G125" s="153"/>
      <c r="H125" s="153"/>
      <c r="I125" s="3"/>
      <c r="J125" s="3"/>
      <c r="K125" s="63"/>
      <c r="L125" s="3"/>
      <c r="M125" s="117"/>
      <c r="Q125" s="132"/>
    </row>
    <row r="126" spans="1:17" ht="12.75">
      <c r="A126" s="5"/>
      <c r="B126" s="5"/>
      <c r="C126" s="6" t="s">
        <v>118</v>
      </c>
      <c r="D126" s="7"/>
      <c r="E126" s="8"/>
      <c r="F126" s="9"/>
      <c r="G126" s="10"/>
      <c r="H126" s="11"/>
      <c r="I126" s="11"/>
      <c r="J126" s="11"/>
      <c r="K126" s="64"/>
      <c r="L126" s="12"/>
      <c r="M126" s="117"/>
      <c r="Q126" s="132"/>
    </row>
    <row r="127" spans="13:17" ht="13.5" thickBot="1">
      <c r="M127" s="117"/>
      <c r="Q127" s="132"/>
    </row>
    <row r="128" spans="1:17" ht="13.5" thickBot="1">
      <c r="A128" s="5"/>
      <c r="B128" s="5"/>
      <c r="C128" s="6"/>
      <c r="D128" s="7"/>
      <c r="E128" s="154" t="s">
        <v>3</v>
      </c>
      <c r="F128" s="154"/>
      <c r="G128" s="155" t="s">
        <v>29</v>
      </c>
      <c r="H128" s="155"/>
      <c r="I128" s="155"/>
      <c r="J128" s="155"/>
      <c r="K128" s="64"/>
      <c r="L128" s="12"/>
      <c r="M128" s="117"/>
      <c r="Q128" s="132"/>
    </row>
    <row r="129" spans="1:17" ht="13.5" thickBot="1">
      <c r="A129" s="44" t="s">
        <v>4</v>
      </c>
      <c r="B129" s="156" t="s">
        <v>35</v>
      </c>
      <c r="C129" s="158" t="s">
        <v>5</v>
      </c>
      <c r="D129" s="160" t="s">
        <v>6</v>
      </c>
      <c r="E129" s="141" t="s">
        <v>7</v>
      </c>
      <c r="F129" s="143" t="s">
        <v>8</v>
      </c>
      <c r="G129" s="141" t="s">
        <v>30</v>
      </c>
      <c r="H129" s="143" t="s">
        <v>9</v>
      </c>
      <c r="I129" s="141" t="s">
        <v>8</v>
      </c>
      <c r="J129" s="145" t="s">
        <v>10</v>
      </c>
      <c r="K129" s="147" t="s">
        <v>11</v>
      </c>
      <c r="L129" s="149" t="s">
        <v>12</v>
      </c>
      <c r="M129" s="117"/>
      <c r="Q129" s="132"/>
    </row>
    <row r="130" spans="1:17" ht="12.75">
      <c r="A130" s="115" t="s">
        <v>13</v>
      </c>
      <c r="B130" s="157"/>
      <c r="C130" s="159"/>
      <c r="D130" s="161"/>
      <c r="E130" s="142"/>
      <c r="F130" s="144"/>
      <c r="G130" s="142"/>
      <c r="H130" s="144"/>
      <c r="I130" s="142"/>
      <c r="J130" s="146"/>
      <c r="K130" s="148"/>
      <c r="L130" s="150"/>
      <c r="M130" s="117"/>
      <c r="Q130" s="132"/>
    </row>
    <row r="131" spans="1:17" ht="34.5" customHeight="1">
      <c r="A131" s="116">
        <v>602</v>
      </c>
      <c r="B131" s="116" t="s">
        <v>114</v>
      </c>
      <c r="C131" s="116" t="s">
        <v>115</v>
      </c>
      <c r="D131" s="39" t="s">
        <v>17</v>
      </c>
      <c r="E131" s="120">
        <v>3380</v>
      </c>
      <c r="F131" s="79"/>
      <c r="G131" s="79"/>
      <c r="H131" s="82"/>
      <c r="I131" s="79"/>
      <c r="J131" s="79"/>
      <c r="K131" s="82">
        <f aca="true" t="shared" si="13" ref="K131:K142">SUM(E131:F131)-SUM(G131:J131)</f>
        <v>3380</v>
      </c>
      <c r="L131" s="51"/>
      <c r="M131" s="117">
        <v>1</v>
      </c>
      <c r="N131" s="132"/>
      <c r="O131" s="132"/>
      <c r="Q131" s="132"/>
    </row>
    <row r="132" spans="1:17" ht="33.75" customHeight="1">
      <c r="A132" s="116">
        <v>102</v>
      </c>
      <c r="B132" s="116" t="s">
        <v>120</v>
      </c>
      <c r="C132" s="116" t="s">
        <v>119</v>
      </c>
      <c r="D132" s="39" t="s">
        <v>17</v>
      </c>
      <c r="E132" s="120">
        <v>2595</v>
      </c>
      <c r="F132" s="79"/>
      <c r="G132" s="79"/>
      <c r="H132" s="82"/>
      <c r="I132" s="79"/>
      <c r="J132" s="79"/>
      <c r="K132" s="82">
        <f t="shared" si="13"/>
        <v>2595</v>
      </c>
      <c r="L132" s="51"/>
      <c r="M132" s="117">
        <v>1</v>
      </c>
      <c r="N132" s="132"/>
      <c r="O132" s="132"/>
      <c r="Q132" s="132"/>
    </row>
    <row r="133" spans="1:17" ht="33.75" customHeight="1">
      <c r="A133" s="116">
        <v>102</v>
      </c>
      <c r="B133" s="116" t="s">
        <v>121</v>
      </c>
      <c r="C133" s="116" t="s">
        <v>122</v>
      </c>
      <c r="D133" s="39" t="s">
        <v>21</v>
      </c>
      <c r="E133" s="120">
        <v>5764</v>
      </c>
      <c r="F133" s="79"/>
      <c r="G133" s="79"/>
      <c r="H133" s="82"/>
      <c r="I133" s="79"/>
      <c r="J133" s="79"/>
      <c r="K133" s="82">
        <f t="shared" si="13"/>
        <v>5764</v>
      </c>
      <c r="L133" s="51"/>
      <c r="M133" s="117">
        <v>1</v>
      </c>
      <c r="N133" s="132"/>
      <c r="O133" s="132"/>
      <c r="Q133" s="132"/>
    </row>
    <row r="134" spans="1:17" ht="33.75" customHeight="1">
      <c r="A134" s="116">
        <v>102</v>
      </c>
      <c r="B134" s="116" t="s">
        <v>123</v>
      </c>
      <c r="C134" s="116" t="s">
        <v>127</v>
      </c>
      <c r="D134" s="39" t="s">
        <v>16</v>
      </c>
      <c r="E134" s="120">
        <v>3605</v>
      </c>
      <c r="F134" s="79"/>
      <c r="G134" s="79"/>
      <c r="H134" s="82"/>
      <c r="I134" s="79"/>
      <c r="J134" s="79"/>
      <c r="K134" s="82">
        <f t="shared" si="13"/>
        <v>3605</v>
      </c>
      <c r="L134" s="51"/>
      <c r="M134" s="117">
        <v>1</v>
      </c>
      <c r="N134" s="132"/>
      <c r="O134" s="132"/>
      <c r="Q134" s="132"/>
    </row>
    <row r="135" spans="1:17" ht="33.75" customHeight="1">
      <c r="A135" s="116">
        <v>102</v>
      </c>
      <c r="B135" s="116" t="s">
        <v>124</v>
      </c>
      <c r="C135" s="116" t="s">
        <v>128</v>
      </c>
      <c r="D135" s="39" t="s">
        <v>16</v>
      </c>
      <c r="E135" s="120">
        <v>1764</v>
      </c>
      <c r="F135" s="79"/>
      <c r="G135" s="79"/>
      <c r="H135" s="82"/>
      <c r="I135" s="79"/>
      <c r="J135" s="79"/>
      <c r="K135" s="82">
        <f t="shared" si="13"/>
        <v>1764</v>
      </c>
      <c r="L135" s="51"/>
      <c r="M135" s="117">
        <v>1</v>
      </c>
      <c r="N135" s="132"/>
      <c r="O135" s="132"/>
      <c r="Q135" s="132"/>
    </row>
    <row r="136" spans="1:17" ht="33.75" customHeight="1">
      <c r="A136" s="116">
        <v>102</v>
      </c>
      <c r="B136" s="116" t="s">
        <v>125</v>
      </c>
      <c r="C136" s="116" t="s">
        <v>129</v>
      </c>
      <c r="D136" s="39" t="s">
        <v>16</v>
      </c>
      <c r="E136" s="120">
        <v>2563</v>
      </c>
      <c r="F136" s="79"/>
      <c r="G136" s="79"/>
      <c r="H136" s="82"/>
      <c r="I136" s="79"/>
      <c r="J136" s="79"/>
      <c r="K136" s="82">
        <f t="shared" si="13"/>
        <v>2563</v>
      </c>
      <c r="L136" s="51"/>
      <c r="M136" s="117">
        <v>1</v>
      </c>
      <c r="N136" s="132"/>
      <c r="O136" s="132"/>
      <c r="Q136" s="132"/>
    </row>
    <row r="137" spans="1:17" ht="33.75" customHeight="1">
      <c r="A137" s="116">
        <v>102</v>
      </c>
      <c r="B137" s="116" t="s">
        <v>126</v>
      </c>
      <c r="C137" s="116" t="s">
        <v>130</v>
      </c>
      <c r="D137" s="39" t="s">
        <v>16</v>
      </c>
      <c r="E137" s="120">
        <v>1315</v>
      </c>
      <c r="F137" s="79"/>
      <c r="G137" s="79"/>
      <c r="H137" s="82"/>
      <c r="I137" s="79"/>
      <c r="J137" s="79"/>
      <c r="K137" s="82">
        <f t="shared" si="13"/>
        <v>1315</v>
      </c>
      <c r="L137" s="51"/>
      <c r="M137" s="117">
        <v>1</v>
      </c>
      <c r="N137" s="132"/>
      <c r="O137" s="132"/>
      <c r="Q137" s="132"/>
    </row>
    <row r="138" spans="1:17" ht="33.75" customHeight="1">
      <c r="A138" s="116">
        <v>602</v>
      </c>
      <c r="B138" s="116" t="s">
        <v>131</v>
      </c>
      <c r="C138" s="116" t="s">
        <v>144</v>
      </c>
      <c r="D138" s="39" t="s">
        <v>17</v>
      </c>
      <c r="E138" s="120">
        <v>6394</v>
      </c>
      <c r="F138" s="120"/>
      <c r="G138" s="120"/>
      <c r="H138" s="82"/>
      <c r="I138" s="120"/>
      <c r="J138" s="120"/>
      <c r="K138" s="82">
        <f t="shared" si="13"/>
        <v>6394</v>
      </c>
      <c r="L138" s="116"/>
      <c r="M138" s="117">
        <v>1</v>
      </c>
      <c r="N138" s="132"/>
      <c r="O138" s="132"/>
      <c r="Q138" s="132"/>
    </row>
    <row r="139" spans="1:17" ht="33.75" customHeight="1">
      <c r="A139" s="116">
        <v>102</v>
      </c>
      <c r="B139" s="116" t="s">
        <v>132</v>
      </c>
      <c r="C139" s="116" t="s">
        <v>145</v>
      </c>
      <c r="D139" s="39" t="s">
        <v>17</v>
      </c>
      <c r="E139" s="120">
        <v>2239</v>
      </c>
      <c r="F139" s="120"/>
      <c r="G139" s="120"/>
      <c r="H139" s="82"/>
      <c r="I139" s="120"/>
      <c r="J139" s="120"/>
      <c r="K139" s="82">
        <f t="shared" si="13"/>
        <v>2239</v>
      </c>
      <c r="L139" s="116"/>
      <c r="M139" s="117">
        <v>1</v>
      </c>
      <c r="N139" s="132"/>
      <c r="O139" s="132"/>
      <c r="Q139" s="132"/>
    </row>
    <row r="140" spans="1:17" ht="33.75" customHeight="1">
      <c r="A140" s="116">
        <v>102</v>
      </c>
      <c r="B140" s="116" t="s">
        <v>133</v>
      </c>
      <c r="C140" s="116" t="s">
        <v>146</v>
      </c>
      <c r="D140" s="39" t="s">
        <v>17</v>
      </c>
      <c r="E140" s="120">
        <v>3258</v>
      </c>
      <c r="F140" s="120"/>
      <c r="G140" s="120"/>
      <c r="H140" s="82"/>
      <c r="I140" s="120"/>
      <c r="J140" s="120"/>
      <c r="K140" s="82">
        <f t="shared" si="13"/>
        <v>3258</v>
      </c>
      <c r="L140" s="116"/>
      <c r="M140" s="117">
        <v>1</v>
      </c>
      <c r="N140" s="132"/>
      <c r="O140" s="132"/>
      <c r="Q140" s="132"/>
    </row>
    <row r="141" spans="1:17" ht="33.75" customHeight="1">
      <c r="A141" s="116">
        <v>102</v>
      </c>
      <c r="B141" s="116" t="s">
        <v>134</v>
      </c>
      <c r="C141" s="116" t="s">
        <v>147</v>
      </c>
      <c r="D141" s="39" t="s">
        <v>17</v>
      </c>
      <c r="E141" s="120">
        <v>2051</v>
      </c>
      <c r="F141" s="120"/>
      <c r="G141" s="120"/>
      <c r="H141" s="82"/>
      <c r="I141" s="120"/>
      <c r="J141" s="120"/>
      <c r="K141" s="82">
        <f t="shared" si="13"/>
        <v>2051</v>
      </c>
      <c r="L141" s="116"/>
      <c r="M141" s="117">
        <v>1</v>
      </c>
      <c r="N141" s="132"/>
      <c r="O141" s="132"/>
      <c r="Q141" s="132"/>
    </row>
    <row r="142" spans="1:17" ht="33.75" customHeight="1">
      <c r="A142" s="116">
        <v>102</v>
      </c>
      <c r="B142" s="116" t="s">
        <v>135</v>
      </c>
      <c r="C142" s="116" t="s">
        <v>148</v>
      </c>
      <c r="D142" s="39" t="s">
        <v>17</v>
      </c>
      <c r="E142" s="120">
        <v>4704</v>
      </c>
      <c r="F142" s="120"/>
      <c r="G142" s="120"/>
      <c r="H142" s="82"/>
      <c r="I142" s="120"/>
      <c r="J142" s="120"/>
      <c r="K142" s="82">
        <f t="shared" si="13"/>
        <v>4704</v>
      </c>
      <c r="L142" s="116"/>
      <c r="M142" s="117">
        <v>1</v>
      </c>
      <c r="N142" s="132"/>
      <c r="O142" s="132"/>
      <c r="Q142" s="132"/>
    </row>
    <row r="143" spans="4:17" ht="13.5" thickBot="1">
      <c r="D143" s="46" t="s">
        <v>18</v>
      </c>
      <c r="E143" s="98">
        <f>SUM(E131:E142)</f>
        <v>39632</v>
      </c>
      <c r="F143" s="98">
        <f aca="true" t="shared" si="14" ref="F143:K143">SUM(F131:F142)</f>
        <v>0</v>
      </c>
      <c r="G143" s="98">
        <f t="shared" si="14"/>
        <v>0</v>
      </c>
      <c r="H143" s="98">
        <f t="shared" si="14"/>
        <v>0</v>
      </c>
      <c r="I143" s="98">
        <f t="shared" si="14"/>
        <v>0</v>
      </c>
      <c r="J143" s="98">
        <f t="shared" si="14"/>
        <v>0</v>
      </c>
      <c r="K143" s="98">
        <f t="shared" si="14"/>
        <v>39632</v>
      </c>
      <c r="Q143" s="132"/>
    </row>
    <row r="144" spans="4:17" ht="12.75">
      <c r="D144" s="15"/>
      <c r="E144" s="113"/>
      <c r="F144" s="113"/>
      <c r="G144" s="113"/>
      <c r="H144" s="113"/>
      <c r="I144" s="113"/>
      <c r="J144" s="113"/>
      <c r="K144" s="113"/>
      <c r="M144" s="117"/>
      <c r="Q144" s="132"/>
    </row>
    <row r="145" spans="4:17" ht="126" customHeight="1">
      <c r="D145" s="15"/>
      <c r="E145" s="113"/>
      <c r="F145" s="113"/>
      <c r="G145" s="113"/>
      <c r="H145" s="113"/>
      <c r="I145" s="113"/>
      <c r="J145" s="113"/>
      <c r="K145" s="113"/>
      <c r="M145" s="117"/>
      <c r="Q145" s="132"/>
    </row>
    <row r="146" spans="1:17" ht="13.5" thickBot="1">
      <c r="A146" s="3"/>
      <c r="B146" s="3"/>
      <c r="C146" s="3"/>
      <c r="D146" s="151" t="s">
        <v>0</v>
      </c>
      <c r="E146" s="151"/>
      <c r="F146" s="151"/>
      <c r="G146" s="151"/>
      <c r="H146" s="151"/>
      <c r="I146" s="3"/>
      <c r="J146" s="3"/>
      <c r="K146" s="63"/>
      <c r="L146" s="3"/>
      <c r="M146" s="117"/>
      <c r="Q146" s="132"/>
    </row>
    <row r="147" spans="1:17" ht="13.5" thickBot="1">
      <c r="A147" s="3"/>
      <c r="B147" s="3"/>
      <c r="C147" s="3"/>
      <c r="D147" s="152" t="s">
        <v>1</v>
      </c>
      <c r="E147" s="152"/>
      <c r="F147" s="152"/>
      <c r="G147" s="152"/>
      <c r="H147" s="152"/>
      <c r="I147" s="3"/>
      <c r="J147" s="3"/>
      <c r="K147" s="63"/>
      <c r="L147" s="4" t="s">
        <v>157</v>
      </c>
      <c r="M147" s="117"/>
      <c r="Q147" s="132"/>
    </row>
    <row r="148" spans="1:17" ht="12.75">
      <c r="A148" s="3"/>
      <c r="B148" s="3"/>
      <c r="C148" s="3"/>
      <c r="D148" s="153" t="s">
        <v>222</v>
      </c>
      <c r="E148" s="153"/>
      <c r="F148" s="153"/>
      <c r="G148" s="153"/>
      <c r="H148" s="153"/>
      <c r="I148" s="3"/>
      <c r="J148" s="3"/>
      <c r="K148" s="63"/>
      <c r="L148" s="3"/>
      <c r="M148" s="117"/>
      <c r="Q148" s="132"/>
    </row>
    <row r="149" spans="1:17" ht="12.75">
      <c r="A149" s="5"/>
      <c r="B149" s="5"/>
      <c r="C149" s="6" t="s">
        <v>118</v>
      </c>
      <c r="D149" s="7"/>
      <c r="E149" s="8"/>
      <c r="F149" s="9"/>
      <c r="G149" s="10"/>
      <c r="H149" s="11"/>
      <c r="I149" s="11"/>
      <c r="J149" s="11"/>
      <c r="K149" s="64"/>
      <c r="L149" s="12"/>
      <c r="M149" s="117"/>
      <c r="Q149" s="132"/>
    </row>
    <row r="150" spans="13:17" ht="13.5" thickBot="1">
      <c r="M150" s="117"/>
      <c r="Q150" s="132"/>
    </row>
    <row r="151" spans="1:17" ht="13.5" thickBot="1">
      <c r="A151" s="5"/>
      <c r="B151" s="5"/>
      <c r="C151" s="6"/>
      <c r="D151" s="7"/>
      <c r="E151" s="154" t="s">
        <v>3</v>
      </c>
      <c r="F151" s="154"/>
      <c r="G151" s="155" t="s">
        <v>29</v>
      </c>
      <c r="H151" s="155"/>
      <c r="I151" s="155"/>
      <c r="J151" s="155"/>
      <c r="K151" s="64"/>
      <c r="L151" s="12"/>
      <c r="M151" s="117"/>
      <c r="Q151" s="132"/>
    </row>
    <row r="152" spans="1:17" ht="13.5" thickBot="1">
      <c r="A152" s="44" t="s">
        <v>4</v>
      </c>
      <c r="B152" s="156" t="s">
        <v>35</v>
      </c>
      <c r="C152" s="158" t="s">
        <v>5</v>
      </c>
      <c r="D152" s="160" t="s">
        <v>6</v>
      </c>
      <c r="E152" s="141" t="s">
        <v>7</v>
      </c>
      <c r="F152" s="143" t="s">
        <v>8</v>
      </c>
      <c r="G152" s="141" t="s">
        <v>30</v>
      </c>
      <c r="H152" s="143" t="s">
        <v>9</v>
      </c>
      <c r="I152" s="141" t="s">
        <v>8</v>
      </c>
      <c r="J152" s="145" t="s">
        <v>10</v>
      </c>
      <c r="K152" s="147" t="s">
        <v>11</v>
      </c>
      <c r="L152" s="149" t="s">
        <v>12</v>
      </c>
      <c r="M152" s="117"/>
      <c r="Q152" s="132"/>
    </row>
    <row r="153" spans="1:17" ht="12.75">
      <c r="A153" s="115" t="s">
        <v>13</v>
      </c>
      <c r="B153" s="157"/>
      <c r="C153" s="159"/>
      <c r="D153" s="161"/>
      <c r="E153" s="142"/>
      <c r="F153" s="144"/>
      <c r="G153" s="142"/>
      <c r="H153" s="144"/>
      <c r="I153" s="142"/>
      <c r="J153" s="146"/>
      <c r="K153" s="148"/>
      <c r="L153" s="150"/>
      <c r="M153" s="117"/>
      <c r="Q153" s="132"/>
    </row>
    <row r="154" spans="1:17" ht="36.75" customHeight="1">
      <c r="A154" s="116">
        <v>102</v>
      </c>
      <c r="B154" s="116" t="s">
        <v>136</v>
      </c>
      <c r="C154" s="116" t="s">
        <v>149</v>
      </c>
      <c r="D154" s="39" t="s">
        <v>17</v>
      </c>
      <c r="E154" s="140">
        <v>2833</v>
      </c>
      <c r="F154" s="79"/>
      <c r="G154" s="79"/>
      <c r="H154" s="79"/>
      <c r="I154" s="79"/>
      <c r="J154" s="79"/>
      <c r="K154" s="82">
        <f aca="true" t="shared" si="15" ref="K154:K165">SUM(E154:F154)-SUM(G154:J154)</f>
        <v>2833</v>
      </c>
      <c r="L154" s="51"/>
      <c r="M154" s="117">
        <v>1</v>
      </c>
      <c r="N154" s="132"/>
      <c r="O154" s="132"/>
      <c r="Q154" s="132"/>
    </row>
    <row r="155" spans="1:17" ht="34.5" customHeight="1">
      <c r="A155" s="116">
        <v>102</v>
      </c>
      <c r="B155" s="116" t="s">
        <v>137</v>
      </c>
      <c r="C155" s="116" t="s">
        <v>150</v>
      </c>
      <c r="D155" s="39" t="s">
        <v>17</v>
      </c>
      <c r="E155" s="140">
        <v>2822</v>
      </c>
      <c r="F155" s="79"/>
      <c r="G155" s="79"/>
      <c r="H155" s="79"/>
      <c r="I155" s="79"/>
      <c r="J155" s="79"/>
      <c r="K155" s="82">
        <f t="shared" si="15"/>
        <v>2822</v>
      </c>
      <c r="L155" s="51"/>
      <c r="M155" s="117">
        <v>1</v>
      </c>
      <c r="N155" s="132"/>
      <c r="O155" s="132"/>
      <c r="Q155" s="132"/>
    </row>
    <row r="156" spans="1:17" ht="35.25" customHeight="1">
      <c r="A156" s="116">
        <v>602</v>
      </c>
      <c r="B156" s="116" t="s">
        <v>138</v>
      </c>
      <c r="C156" s="116" t="s">
        <v>151</v>
      </c>
      <c r="D156" s="39" t="s">
        <v>17</v>
      </c>
      <c r="E156" s="140">
        <v>5728</v>
      </c>
      <c r="F156" s="79"/>
      <c r="G156" s="79"/>
      <c r="H156" s="79"/>
      <c r="I156" s="79"/>
      <c r="J156" s="79"/>
      <c r="K156" s="82">
        <f t="shared" si="15"/>
        <v>5728</v>
      </c>
      <c r="L156" s="51"/>
      <c r="M156" s="117">
        <v>1</v>
      </c>
      <c r="N156" s="132"/>
      <c r="O156" s="132"/>
      <c r="Q156" s="132"/>
    </row>
    <row r="157" spans="1:17" ht="33" customHeight="1">
      <c r="A157" s="116">
        <v>102</v>
      </c>
      <c r="B157" s="116" t="s">
        <v>139</v>
      </c>
      <c r="C157" s="116" t="s">
        <v>152</v>
      </c>
      <c r="D157" s="39" t="s">
        <v>17</v>
      </c>
      <c r="E157" s="140">
        <v>3418</v>
      </c>
      <c r="F157" s="79"/>
      <c r="G157" s="79"/>
      <c r="H157" s="79"/>
      <c r="I157" s="79"/>
      <c r="J157" s="79"/>
      <c r="K157" s="82">
        <f t="shared" si="15"/>
        <v>3418</v>
      </c>
      <c r="L157" s="51"/>
      <c r="M157" s="117">
        <v>1</v>
      </c>
      <c r="N157" s="132"/>
      <c r="O157" s="132"/>
      <c r="Q157" s="132"/>
    </row>
    <row r="158" spans="1:17" ht="36" customHeight="1">
      <c r="A158" s="116">
        <v>102</v>
      </c>
      <c r="B158" s="116" t="s">
        <v>140</v>
      </c>
      <c r="C158" s="116" t="s">
        <v>153</v>
      </c>
      <c r="D158" s="39" t="s">
        <v>17</v>
      </c>
      <c r="E158" s="140">
        <v>2051</v>
      </c>
      <c r="F158" s="79"/>
      <c r="G158" s="79"/>
      <c r="H158" s="79"/>
      <c r="I158" s="79"/>
      <c r="J158" s="79"/>
      <c r="K158" s="82">
        <f t="shared" si="15"/>
        <v>2051</v>
      </c>
      <c r="L158" s="51"/>
      <c r="M158" s="117">
        <v>1</v>
      </c>
      <c r="N158" s="132"/>
      <c r="O158" s="132"/>
      <c r="Q158" s="132"/>
    </row>
    <row r="159" spans="1:17" ht="36" customHeight="1">
      <c r="A159" s="116">
        <v>102</v>
      </c>
      <c r="B159" s="116" t="s">
        <v>141</v>
      </c>
      <c r="C159" s="116" t="s">
        <v>154</v>
      </c>
      <c r="D159" s="39" t="s">
        <v>17</v>
      </c>
      <c r="E159" s="140">
        <v>2714</v>
      </c>
      <c r="F159" s="79"/>
      <c r="G159" s="79"/>
      <c r="H159" s="79"/>
      <c r="I159" s="79"/>
      <c r="J159" s="79"/>
      <c r="K159" s="82">
        <f t="shared" si="15"/>
        <v>2714</v>
      </c>
      <c r="L159" s="51"/>
      <c r="M159" s="117">
        <v>1</v>
      </c>
      <c r="N159" s="132"/>
      <c r="O159" s="132"/>
      <c r="Q159" s="132"/>
    </row>
    <row r="160" spans="1:17" ht="31.5" customHeight="1">
      <c r="A160" s="116">
        <v>102</v>
      </c>
      <c r="B160" s="116" t="s">
        <v>142</v>
      </c>
      <c r="C160" s="116" t="s">
        <v>155</v>
      </c>
      <c r="D160" s="39" t="s">
        <v>17</v>
      </c>
      <c r="E160" s="140">
        <v>6513</v>
      </c>
      <c r="F160" s="79"/>
      <c r="G160" s="79"/>
      <c r="H160" s="79"/>
      <c r="I160" s="79"/>
      <c r="J160" s="79"/>
      <c r="K160" s="82">
        <f t="shared" si="15"/>
        <v>6513</v>
      </c>
      <c r="L160" s="51"/>
      <c r="M160" s="117">
        <v>1</v>
      </c>
      <c r="N160" s="132"/>
      <c r="O160" s="132"/>
      <c r="Q160" s="132"/>
    </row>
    <row r="161" spans="1:17" ht="39.75" customHeight="1">
      <c r="A161" s="116">
        <v>102</v>
      </c>
      <c r="B161" s="116" t="s">
        <v>143</v>
      </c>
      <c r="C161" s="116" t="s">
        <v>156</v>
      </c>
      <c r="D161" s="39" t="s">
        <v>17</v>
      </c>
      <c r="E161" s="140">
        <v>3999</v>
      </c>
      <c r="F161" s="79"/>
      <c r="G161" s="79"/>
      <c r="H161" s="79"/>
      <c r="I161" s="79"/>
      <c r="J161" s="79"/>
      <c r="K161" s="82">
        <f t="shared" si="15"/>
        <v>3999</v>
      </c>
      <c r="L161" s="51"/>
      <c r="M161" s="117">
        <v>1</v>
      </c>
      <c r="N161" s="132"/>
      <c r="O161" s="132"/>
      <c r="Q161" s="132"/>
    </row>
    <row r="162" spans="1:17" ht="39.75" customHeight="1">
      <c r="A162" s="116">
        <v>102</v>
      </c>
      <c r="B162" s="116" t="s">
        <v>214</v>
      </c>
      <c r="C162" s="116" t="s">
        <v>215</v>
      </c>
      <c r="D162" s="39" t="s">
        <v>17</v>
      </c>
      <c r="E162" s="140">
        <v>4379</v>
      </c>
      <c r="F162" s="79"/>
      <c r="G162" s="79"/>
      <c r="H162" s="79"/>
      <c r="I162" s="79"/>
      <c r="J162" s="79"/>
      <c r="K162" s="82">
        <f t="shared" si="15"/>
        <v>4379</v>
      </c>
      <c r="L162" s="51"/>
      <c r="M162" s="117">
        <v>1</v>
      </c>
      <c r="N162" s="132"/>
      <c r="O162" s="132"/>
      <c r="Q162" s="132"/>
    </row>
    <row r="163" spans="1:17" ht="39.75" customHeight="1">
      <c r="A163" s="116">
        <v>102</v>
      </c>
      <c r="B163" s="116" t="s">
        <v>216</v>
      </c>
      <c r="C163" s="116" t="s">
        <v>217</v>
      </c>
      <c r="D163" s="39" t="s">
        <v>17</v>
      </c>
      <c r="E163" s="140">
        <v>2743</v>
      </c>
      <c r="F163" s="79"/>
      <c r="G163" s="79"/>
      <c r="H163" s="79"/>
      <c r="I163" s="79"/>
      <c r="J163" s="79"/>
      <c r="K163" s="82">
        <f t="shared" si="15"/>
        <v>2743</v>
      </c>
      <c r="L163" s="51"/>
      <c r="M163" s="117">
        <v>1</v>
      </c>
      <c r="N163" s="132"/>
      <c r="O163" s="132"/>
      <c r="Q163" s="132"/>
    </row>
    <row r="164" spans="1:17" ht="39.75" customHeight="1">
      <c r="A164" s="116">
        <v>102</v>
      </c>
      <c r="B164" s="116" t="s">
        <v>218</v>
      </c>
      <c r="C164" s="116" t="s">
        <v>220</v>
      </c>
      <c r="D164" s="39" t="s">
        <v>16</v>
      </c>
      <c r="E164" s="140">
        <v>1153</v>
      </c>
      <c r="F164" s="79"/>
      <c r="G164" s="79"/>
      <c r="H164" s="79"/>
      <c r="I164" s="79"/>
      <c r="J164" s="79"/>
      <c r="K164" s="82">
        <f>SUM(E164:F164)-SUM(G164:J164)</f>
        <v>1153</v>
      </c>
      <c r="L164" s="51"/>
      <c r="M164" s="117">
        <v>1</v>
      </c>
      <c r="N164" s="132"/>
      <c r="O164" s="132"/>
      <c r="Q164" s="132"/>
    </row>
    <row r="165" spans="1:17" ht="39.75" customHeight="1">
      <c r="A165" s="116">
        <v>102</v>
      </c>
      <c r="B165" s="116" t="s">
        <v>219</v>
      </c>
      <c r="C165" s="116" t="s">
        <v>221</v>
      </c>
      <c r="D165" s="39" t="s">
        <v>16</v>
      </c>
      <c r="E165" s="140">
        <v>2672</v>
      </c>
      <c r="F165" s="79"/>
      <c r="G165" s="79"/>
      <c r="H165" s="79"/>
      <c r="I165" s="79"/>
      <c r="J165" s="79"/>
      <c r="K165" s="82">
        <f t="shared" si="15"/>
        <v>2672</v>
      </c>
      <c r="L165" s="51"/>
      <c r="M165" s="117">
        <v>1</v>
      </c>
      <c r="N165" s="132"/>
      <c r="O165" s="132"/>
      <c r="Q165" s="132"/>
    </row>
    <row r="166" spans="1:17" ht="13.5" thickBot="1">
      <c r="A166" s="130"/>
      <c r="B166" s="130"/>
      <c r="C166" s="130"/>
      <c r="D166" s="46" t="s">
        <v>18</v>
      </c>
      <c r="E166" s="98">
        <f>SUM(E154:E165)</f>
        <v>41025</v>
      </c>
      <c r="F166" s="98">
        <f aca="true" t="shared" si="16" ref="F166:K166">SUM(F154:F165)</f>
        <v>0</v>
      </c>
      <c r="G166" s="98">
        <f t="shared" si="16"/>
        <v>0</v>
      </c>
      <c r="H166" s="98">
        <f t="shared" si="16"/>
        <v>0</v>
      </c>
      <c r="I166" s="98">
        <f t="shared" si="16"/>
        <v>0</v>
      </c>
      <c r="J166" s="98">
        <f t="shared" si="16"/>
        <v>0</v>
      </c>
      <c r="K166" s="98">
        <f t="shared" si="16"/>
        <v>41025</v>
      </c>
      <c r="L166" s="17"/>
      <c r="M166" s="117">
        <f>SUM(M1:M165)</f>
        <v>89</v>
      </c>
      <c r="Q166" s="132"/>
    </row>
    <row r="167" spans="4:13" ht="12.75">
      <c r="D167" s="15"/>
      <c r="E167" s="113"/>
      <c r="F167" s="113"/>
      <c r="G167" s="113"/>
      <c r="H167" s="113"/>
      <c r="I167" s="113"/>
      <c r="J167" s="113"/>
      <c r="K167" s="113"/>
      <c r="M167" s="117"/>
    </row>
    <row r="168" ht="12.75">
      <c r="M168" s="117"/>
    </row>
    <row r="169" spans="5:17" ht="12.75">
      <c r="E169" s="18">
        <f>E22+E45+E70+E96+E120+E143+E166</f>
        <v>315540</v>
      </c>
      <c r="F169" s="18">
        <f>F22+F45+F70+F96+F120+F143+F166</f>
        <v>0</v>
      </c>
      <c r="G169" s="18">
        <f>G22+G45+G70+G96+G120+G143</f>
        <v>0</v>
      </c>
      <c r="H169" s="18">
        <f>H22+H45+H70+H96+H120+H143+H166</f>
        <v>0</v>
      </c>
      <c r="I169" s="18">
        <f>I22+I45+I70+I96+I120+I143+I166</f>
        <v>0</v>
      </c>
      <c r="J169" s="18">
        <f>J22+J45+J70+J96+J120+J143</f>
        <v>0</v>
      </c>
      <c r="K169" s="18">
        <f>K22+K45+K70+K96+K120+K143+K166</f>
        <v>315540</v>
      </c>
      <c r="M169" s="118"/>
      <c r="O169" s="132"/>
      <c r="P169" s="132"/>
      <c r="Q169" s="132"/>
    </row>
    <row r="170" spans="4:13" ht="12.75">
      <c r="D170" s="114" t="s">
        <v>104</v>
      </c>
      <c r="E170" s="112">
        <f>E169+F169</f>
        <v>315540</v>
      </c>
      <c r="F170" s="111"/>
      <c r="H170" s="114" t="s">
        <v>105</v>
      </c>
      <c r="J170" s="113">
        <f>G169+H169+I169+J169</f>
        <v>0</v>
      </c>
      <c r="M170" s="29"/>
    </row>
    <row r="171" ht="12.75">
      <c r="M171" s="29"/>
    </row>
    <row r="172" ht="12.75">
      <c r="M172" s="29"/>
    </row>
    <row r="173" spans="7:13" ht="12.75">
      <c r="G173" s="58"/>
      <c r="H173" s="59"/>
      <c r="I173" s="59"/>
      <c r="J173" s="59"/>
      <c r="K173" s="70"/>
      <c r="L173" s="60"/>
      <c r="M173" s="61"/>
    </row>
    <row r="174" spans="7:13" ht="12.75">
      <c r="G174" s="58"/>
      <c r="H174" s="62"/>
      <c r="I174" s="59"/>
      <c r="J174" s="59"/>
      <c r="K174" s="70"/>
      <c r="L174" s="60"/>
      <c r="M174" s="60"/>
    </row>
    <row r="175" spans="7:13" ht="12.75">
      <c r="G175" s="58" t="s">
        <v>31</v>
      </c>
      <c r="H175" s="59" t="s">
        <v>22</v>
      </c>
      <c r="I175" s="59" t="s">
        <v>23</v>
      </c>
      <c r="J175" s="59"/>
      <c r="K175" s="70"/>
      <c r="L175" s="60"/>
      <c r="M175" s="61"/>
    </row>
    <row r="176" spans="7:13" ht="12.75">
      <c r="G176" s="58"/>
      <c r="H176" s="59"/>
      <c r="I176" s="59"/>
      <c r="J176" s="59"/>
      <c r="K176" s="70"/>
      <c r="L176" s="60"/>
      <c r="M176" s="60"/>
    </row>
    <row r="177" spans="7:13" ht="12.75">
      <c r="G177" s="58"/>
      <c r="H177" s="59"/>
      <c r="I177" s="59"/>
      <c r="J177" s="59"/>
      <c r="K177" s="70"/>
      <c r="L177" s="61"/>
      <c r="M177" s="60"/>
    </row>
    <row r="178" spans="5:13" ht="12.75">
      <c r="E178"/>
      <c r="G178" s="60"/>
      <c r="H178" s="60"/>
      <c r="I178" s="60"/>
      <c r="J178" s="60"/>
      <c r="K178" s="58"/>
      <c r="L178" s="60"/>
      <c r="M178" s="60"/>
    </row>
    <row r="179" spans="7:13" ht="12.75">
      <c r="G179" s="58"/>
      <c r="H179" s="59" t="s">
        <v>33</v>
      </c>
      <c r="I179" s="59"/>
      <c r="J179" s="59"/>
      <c r="K179" s="70"/>
      <c r="L179" s="60"/>
      <c r="M179" s="60"/>
    </row>
    <row r="180" spans="7:13" ht="12.75">
      <c r="G180" s="58"/>
      <c r="H180" s="59"/>
      <c r="I180" s="59"/>
      <c r="J180" s="59"/>
      <c r="K180" s="71"/>
      <c r="L180" s="60"/>
      <c r="M180" s="60"/>
    </row>
    <row r="181" spans="7:13" ht="12.75">
      <c r="G181" s="58"/>
      <c r="H181" s="59"/>
      <c r="I181" s="59"/>
      <c r="J181" s="59"/>
      <c r="K181" s="70"/>
      <c r="L181" s="60"/>
      <c r="M181" s="60"/>
    </row>
    <row r="185" spans="3:4" ht="12.75">
      <c r="C185" s="19" t="s">
        <v>24</v>
      </c>
      <c r="D185" s="20">
        <f>E17+E18+E19+E20+E21+E33+E34+E35+E36+E37+E38+E62+E63+E64+E65+E66+E67+E68+E69+E82+E83+E84+E86+E87+E90+E91+E92+E93+E94+E95+E108+E110+E111+E112+E113+E115+E116+E118+E119+E132+E134+E135+E136+E137+E139+E140+E141+E142+E154+E155+E157+E158+E159+E160+E161+E162+E163+E164+E165</f>
        <v>170693</v>
      </c>
    </row>
    <row r="186" spans="3:4" ht="12.75">
      <c r="C186" s="21" t="s">
        <v>25</v>
      </c>
      <c r="D186" s="22">
        <f>E39+E40+E41+E42+E43+E44+E55+E56+E57+E58+E59+E60+E61+E109+E114+E131+E138+E156</f>
        <v>77722</v>
      </c>
    </row>
    <row r="187" spans="3:4" ht="12.75">
      <c r="C187" s="23" t="s">
        <v>26</v>
      </c>
      <c r="D187" s="24">
        <f>E9++E10+E11+E12+E13+E14+E15+E16+E88+E89+E117+E133</f>
        <v>67125</v>
      </c>
    </row>
    <row r="188" spans="3:9" ht="12.75">
      <c r="C188" s="25" t="s">
        <v>27</v>
      </c>
      <c r="D188" s="26">
        <v>0</v>
      </c>
      <c r="I188" s="139"/>
    </row>
    <row r="190" spans="4:11" ht="12.75">
      <c r="D190" s="100">
        <f>SUM(D185:D189)</f>
        <v>315540</v>
      </c>
      <c r="E190" s="1">
        <f>D190+F169</f>
        <v>315540</v>
      </c>
      <c r="F190" s="29"/>
      <c r="K190" s="72"/>
    </row>
    <row r="267" ht="12.75">
      <c r="K267" s="68" t="s">
        <v>34</v>
      </c>
    </row>
  </sheetData>
  <sheetProtection selectLockedCells="1" selectUnlockedCells="1"/>
  <mergeCells count="112">
    <mergeCell ref="G152:G153"/>
    <mergeCell ref="H152:H153"/>
    <mergeCell ref="I152:I153"/>
    <mergeCell ref="J152:J153"/>
    <mergeCell ref="K152:K153"/>
    <mergeCell ref="L152:L153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B6:B7"/>
    <mergeCell ref="B30:B31"/>
    <mergeCell ref="B52:B53"/>
    <mergeCell ref="B79:B80"/>
    <mergeCell ref="B105:B106"/>
    <mergeCell ref="H105:H106"/>
    <mergeCell ref="C105:C106"/>
    <mergeCell ref="E105:E106"/>
    <mergeCell ref="F105:F106"/>
    <mergeCell ref="G105:G106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D105:D106"/>
    <mergeCell ref="K6:K7"/>
    <mergeCell ref="C6:C7"/>
    <mergeCell ref="F6:F7"/>
    <mergeCell ref="G6:G7"/>
    <mergeCell ref="H6:H7"/>
    <mergeCell ref="L6:L7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C79:C80"/>
    <mergeCell ref="D79:D80"/>
    <mergeCell ref="E79:E80"/>
    <mergeCell ref="F79:F80"/>
    <mergeCell ref="G79:G80"/>
    <mergeCell ref="D1:H1"/>
    <mergeCell ref="D2:H2"/>
    <mergeCell ref="D3:H3"/>
    <mergeCell ref="E29:F29"/>
    <mergeCell ref="G29:J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D47:H47"/>
    <mergeCell ref="D48:H48"/>
    <mergeCell ref="C52:C53"/>
    <mergeCell ref="D52:D53"/>
    <mergeCell ref="E52:E53"/>
    <mergeCell ref="F52:F53"/>
    <mergeCell ref="G52:G53"/>
    <mergeCell ref="H52:H53"/>
    <mergeCell ref="J52:J53"/>
    <mergeCell ref="K52:K53"/>
    <mergeCell ref="L52:L53"/>
    <mergeCell ref="D49:H49"/>
    <mergeCell ref="E51:F51"/>
    <mergeCell ref="G51:J51"/>
    <mergeCell ref="I52:I53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SritaLauura</cp:lastModifiedBy>
  <cp:lastPrinted>2020-12-21T17:08:52Z</cp:lastPrinted>
  <dcterms:created xsi:type="dcterms:W3CDTF">2014-09-04T19:53:31Z</dcterms:created>
  <dcterms:modified xsi:type="dcterms:W3CDTF">2020-12-21T17:08:52Z</dcterms:modified>
  <cp:category/>
  <cp:version/>
  <cp:contentType/>
  <cp:contentStatus/>
</cp:coreProperties>
</file>