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MIS DOCUMENTOS\NOMINA\NOMINAS PENSIONADOS\MARZ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D210" i="1" s="1"/>
  <c r="D206" i="1"/>
  <c r="D205" i="1"/>
  <c r="M186" i="1"/>
  <c r="J186" i="1"/>
  <c r="I186" i="1"/>
  <c r="H186" i="1"/>
  <c r="G186" i="1"/>
  <c r="F186" i="1"/>
  <c r="E186" i="1"/>
  <c r="K185" i="1"/>
  <c r="K184" i="1"/>
  <c r="K183" i="1"/>
  <c r="K182" i="1"/>
  <c r="K186" i="1" s="1"/>
  <c r="K181" i="1"/>
  <c r="M167" i="1"/>
  <c r="J167" i="1"/>
  <c r="J189" i="1" s="1"/>
  <c r="I167" i="1"/>
  <c r="H167" i="1"/>
  <c r="G167" i="1"/>
  <c r="F167" i="1"/>
  <c r="F189" i="1" s="1"/>
  <c r="E167" i="1"/>
  <c r="K166" i="1"/>
  <c r="K165" i="1"/>
  <c r="K164" i="1"/>
  <c r="K163" i="1"/>
  <c r="K162" i="1"/>
  <c r="K161" i="1"/>
  <c r="K160" i="1"/>
  <c r="K159" i="1"/>
  <c r="K158" i="1"/>
  <c r="K157" i="1"/>
  <c r="K156" i="1"/>
  <c r="K167" i="1" s="1"/>
  <c r="K155" i="1"/>
  <c r="K154" i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43" i="1" s="1"/>
  <c r="K132" i="1"/>
  <c r="K131" i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20" i="1" s="1"/>
  <c r="K109" i="1"/>
  <c r="K108" i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96" i="1" s="1"/>
  <c r="M70" i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45" i="1" s="1"/>
  <c r="K34" i="1"/>
  <c r="K33" i="1"/>
  <c r="M22" i="1"/>
  <c r="M189" i="1" s="1"/>
  <c r="J22" i="1"/>
  <c r="I22" i="1"/>
  <c r="I189" i="1" s="1"/>
  <c r="H22" i="1"/>
  <c r="H189" i="1" s="1"/>
  <c r="G22" i="1"/>
  <c r="G189" i="1" s="1"/>
  <c r="J190" i="1" s="1"/>
  <c r="F22" i="1"/>
  <c r="E22" i="1"/>
  <c r="E189" i="1" s="1"/>
  <c r="E190" i="1" s="1"/>
  <c r="D212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s="1"/>
  <c r="K189" i="1" l="1"/>
</calcChain>
</file>

<file path=xl/sharedStrings.xml><?xml version="1.0" encoding="utf-8"?>
<sst xmlns="http://schemas.openxmlformats.org/spreadsheetml/2006/main" count="469" uniqueCount="236">
  <si>
    <t>MUNICIPIO DE ZAPOTLANEJO, JALISCO</t>
  </si>
  <si>
    <t>NOMINA DE SUELDO</t>
  </si>
  <si>
    <t>HOJA # 1</t>
  </si>
  <si>
    <t>SEGUNDA QUINCENA MARZO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</si>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</sst>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0" fillId="0" borderId="27" xfId="0" applyNumberFormat="1" applyBorder="1" applyAlignment="1">
      <alignment horizontal="right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topLeftCell="A65" zoomScaleNormal="100" workbookViewId="0">
      <selection activeCell="H83" sqref="H8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500</v>
      </c>
      <c r="I45" s="87">
        <f t="shared" si="3"/>
        <v>0</v>
      </c>
      <c r="J45" s="87">
        <f t="shared" si="3"/>
        <v>0</v>
      </c>
      <c r="K45" s="87">
        <f t="shared" si="3"/>
        <v>42238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500</v>
      </c>
      <c r="I96" s="126">
        <f t="shared" si="7"/>
        <v>0</v>
      </c>
      <c r="J96" s="126">
        <f t="shared" si="7"/>
        <v>0</v>
      </c>
      <c r="K96" s="126">
        <f t="shared" si="7"/>
        <v>41381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/>
      <c r="I119" s="50" t="s">
        <v>162</v>
      </c>
      <c r="J119" s="52"/>
      <c r="K119" s="70">
        <f>SUM(E119:F119)-SUM(G119:J119)</f>
        <v>2447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1500</v>
      </c>
      <c r="I120" s="126">
        <f t="shared" si="9"/>
        <v>0</v>
      </c>
      <c r="J120" s="126">
        <f t="shared" si="9"/>
        <v>0</v>
      </c>
      <c r="K120" s="126">
        <f t="shared" si="9"/>
        <v>35928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/>
      <c r="J139" s="82"/>
      <c r="K139" s="70">
        <f t="shared" si="10"/>
        <v>2306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0</v>
      </c>
      <c r="J143" s="126">
        <f t="shared" si="11"/>
        <v>0</v>
      </c>
      <c r="K143" s="126">
        <f t="shared" si="11"/>
        <v>40821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2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/>
      <c r="G166" s="50"/>
      <c r="H166" s="50"/>
      <c r="I166" s="50"/>
      <c r="J166" s="50"/>
      <c r="K166" s="70">
        <f t="shared" si="12"/>
        <v>1816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3"/>
      <c r="B167" s="173"/>
      <c r="C167" s="173"/>
      <c r="D167" s="73" t="s">
        <v>48</v>
      </c>
      <c r="E167" s="126">
        <f t="shared" ref="E167:K167" si="13">SUM(E154:E166)</f>
        <v>44073</v>
      </c>
      <c r="F167" s="126">
        <f t="shared" si="13"/>
        <v>0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44073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174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174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174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/>
      <c r="G184" s="50"/>
      <c r="H184" s="70"/>
      <c r="I184" s="50"/>
      <c r="J184" s="50"/>
      <c r="K184" s="70">
        <f>SUM(E184:F184)-SUM(G184:J184)</f>
        <v>2425</v>
      </c>
      <c r="L184" s="123"/>
      <c r="M184" s="160">
        <v>1</v>
      </c>
    </row>
    <row r="185" spans="1:17" ht="39.75" customHeight="1" x14ac:dyDescent="0.2">
      <c r="A185" s="170">
        <v>102</v>
      </c>
      <c r="B185" s="170" t="s">
        <v>224</v>
      </c>
      <c r="C185" s="170" t="s">
        <v>225</v>
      </c>
      <c r="D185" s="47" t="s">
        <v>68</v>
      </c>
      <c r="E185" s="172">
        <v>4425</v>
      </c>
      <c r="F185" s="50"/>
      <c r="G185" s="50"/>
      <c r="H185" s="70"/>
      <c r="I185" s="50"/>
      <c r="J185" s="50"/>
      <c r="K185" s="70">
        <f>SUM(E185:F185)-SUM(G185:J185)</f>
        <v>4425</v>
      </c>
      <c r="L185" s="123"/>
      <c r="M185" s="160">
        <v>1</v>
      </c>
    </row>
    <row r="186" spans="1:17" ht="13.5" thickBot="1" x14ac:dyDescent="0.25">
      <c r="D186" s="73" t="s">
        <v>48</v>
      </c>
      <c r="E186" s="126">
        <f>SUM(E181:E185)</f>
        <v>18993</v>
      </c>
      <c r="F186" s="126">
        <f t="shared" ref="F186:K186" si="14">SUM(F181:F184)</f>
        <v>0</v>
      </c>
      <c r="G186" s="126">
        <f t="shared" si="14"/>
        <v>0</v>
      </c>
      <c r="H186" s="126">
        <f t="shared" si="14"/>
        <v>0</v>
      </c>
      <c r="I186" s="126">
        <f t="shared" si="14"/>
        <v>0</v>
      </c>
      <c r="J186" s="126">
        <f t="shared" si="14"/>
        <v>0</v>
      </c>
      <c r="K186" s="126">
        <f t="shared" si="14"/>
        <v>14568</v>
      </c>
      <c r="M186" s="155">
        <f>SUM(M181:M185)</f>
        <v>5</v>
      </c>
    </row>
    <row r="187" spans="1:17" x14ac:dyDescent="0.2">
      <c r="D187" s="90"/>
      <c r="E187" s="171"/>
      <c r="F187" s="171"/>
      <c r="G187" s="171"/>
      <c r="H187" s="171"/>
      <c r="I187" s="171"/>
      <c r="J187" s="171"/>
      <c r="K187" s="171"/>
      <c r="M187" s="160"/>
    </row>
    <row r="188" spans="1:17" x14ac:dyDescent="0.2">
      <c r="M188" s="160"/>
    </row>
    <row r="189" spans="1:17" x14ac:dyDescent="0.2">
      <c r="E189" s="175">
        <f>E22+E45+E70+E96+E120+E143+E167+E186</f>
        <v>345819</v>
      </c>
      <c r="F189" s="175">
        <f t="shared" ref="F189:K189" si="15">F22+F45+F70+F96+F120+F143+F167+F186</f>
        <v>0</v>
      </c>
      <c r="G189" s="175">
        <f t="shared" si="15"/>
        <v>500</v>
      </c>
      <c r="H189" s="175">
        <f t="shared" si="15"/>
        <v>2500</v>
      </c>
      <c r="I189" s="175">
        <f t="shared" si="15"/>
        <v>0</v>
      </c>
      <c r="J189" s="175">
        <f t="shared" si="15"/>
        <v>0</v>
      </c>
      <c r="K189" s="175">
        <f t="shared" si="15"/>
        <v>338394</v>
      </c>
      <c r="M189" s="175">
        <f>M22+M45+M70+M96+M120+M143+M167+M186</f>
        <v>95</v>
      </c>
      <c r="O189" s="54"/>
      <c r="P189" s="54"/>
      <c r="Q189" s="54"/>
    </row>
    <row r="190" spans="1:17" x14ac:dyDescent="0.2">
      <c r="D190" s="176" t="s">
        <v>226</v>
      </c>
      <c r="E190" s="177">
        <f>E189+F189</f>
        <v>345819</v>
      </c>
      <c r="F190" s="178"/>
      <c r="H190" s="176" t="s">
        <v>227</v>
      </c>
      <c r="J190" s="171">
        <f>G189+H189+I189+J189</f>
        <v>3000</v>
      </c>
      <c r="M190" s="156"/>
    </row>
    <row r="191" spans="1:17" x14ac:dyDescent="0.2">
      <c r="M191" s="156"/>
    </row>
    <row r="192" spans="1:17" x14ac:dyDescent="0.2">
      <c r="M192" s="156"/>
    </row>
    <row r="193" spans="3:13" x14ac:dyDescent="0.2">
      <c r="G193" s="179"/>
      <c r="H193" s="180"/>
      <c r="I193" s="180"/>
      <c r="J193" s="180"/>
      <c r="K193" s="181"/>
      <c r="L193" s="182"/>
      <c r="M193" s="183"/>
    </row>
    <row r="194" spans="3:13" x14ac:dyDescent="0.2">
      <c r="G194" s="179"/>
      <c r="H194" s="184"/>
      <c r="I194" s="180"/>
      <c r="J194" s="180"/>
      <c r="K194" s="181"/>
      <c r="L194" s="182"/>
      <c r="M194" s="182"/>
    </row>
    <row r="195" spans="3:13" x14ac:dyDescent="0.2">
      <c r="G195" s="179" t="s">
        <v>228</v>
      </c>
      <c r="H195" s="180" t="s">
        <v>229</v>
      </c>
      <c r="I195" s="180" t="s">
        <v>230</v>
      </c>
      <c r="J195" s="180"/>
      <c r="K195" s="181"/>
      <c r="L195" s="182"/>
      <c r="M195" s="183"/>
    </row>
    <row r="196" spans="3:13" x14ac:dyDescent="0.2">
      <c r="G196" s="179"/>
      <c r="H196" s="180"/>
      <c r="I196" s="180"/>
      <c r="J196" s="180"/>
      <c r="K196" s="181"/>
      <c r="L196" s="182"/>
      <c r="M196" s="182"/>
    </row>
    <row r="197" spans="3:13" x14ac:dyDescent="0.2">
      <c r="G197" s="179"/>
      <c r="H197" s="180"/>
      <c r="I197" s="180"/>
      <c r="J197" s="180"/>
      <c r="K197" s="181">
        <v>3</v>
      </c>
      <c r="L197" s="183"/>
      <c r="M197" s="182"/>
    </row>
    <row r="198" spans="3:13" x14ac:dyDescent="0.2">
      <c r="E198"/>
      <c r="G198" s="182"/>
      <c r="H198" s="182"/>
      <c r="I198" s="182"/>
      <c r="J198" s="182"/>
      <c r="K198" s="179"/>
      <c r="L198" s="182"/>
      <c r="M198" s="182"/>
    </row>
    <row r="199" spans="3:13" x14ac:dyDescent="0.2">
      <c r="G199" s="179"/>
      <c r="H199" s="180" t="s">
        <v>162</v>
      </c>
      <c r="I199" s="180"/>
      <c r="J199" s="180"/>
      <c r="K199" s="181"/>
      <c r="L199" s="182"/>
      <c r="M199" s="182"/>
    </row>
    <row r="200" spans="3:13" x14ac:dyDescent="0.2">
      <c r="G200" s="179"/>
      <c r="H200" s="180"/>
      <c r="I200" s="180"/>
      <c r="J200" s="180"/>
      <c r="K200" s="185"/>
      <c r="L200" s="182"/>
      <c r="M200" s="182"/>
    </row>
    <row r="201" spans="3:13" x14ac:dyDescent="0.2">
      <c r="G201" s="179"/>
      <c r="H201" s="180"/>
      <c r="I201" s="180"/>
      <c r="J201" s="180"/>
      <c r="K201" s="181"/>
      <c r="L201" s="182"/>
      <c r="M201" s="182"/>
    </row>
    <row r="205" spans="3:13" x14ac:dyDescent="0.2">
      <c r="C205" s="186" t="s">
        <v>231</v>
      </c>
      <c r="D205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88" t="s">
        <v>232</v>
      </c>
      <c r="D206" s="189">
        <f>E39+E40+E41+E42+E43+E44+E55+E56+E57+E58+E59+E60+E61+E109+E114+E131+E138+E156+E166+E181+F166</f>
        <v>87706</v>
      </c>
    </row>
    <row r="207" spans="3:13" x14ac:dyDescent="0.2">
      <c r="C207" s="190" t="s">
        <v>233</v>
      </c>
      <c r="D207" s="191">
        <f>E9++E10+E11+E12+E13+E14+E15+E16+E88+E89+E117+E133</f>
        <v>69138</v>
      </c>
    </row>
    <row r="208" spans="3:13" x14ac:dyDescent="0.2">
      <c r="C208" s="192" t="s">
        <v>234</v>
      </c>
      <c r="D208" s="193">
        <v>0</v>
      </c>
      <c r="I208" s="194"/>
    </row>
    <row r="210" spans="4:11" x14ac:dyDescent="0.2">
      <c r="D210" s="195">
        <f>SUM(D205:D209)</f>
        <v>345819</v>
      </c>
      <c r="F210" s="156"/>
      <c r="K210" s="196"/>
    </row>
    <row r="212" spans="4:11" x14ac:dyDescent="0.2">
      <c r="D212" s="156">
        <f>E190-D210</f>
        <v>0</v>
      </c>
    </row>
    <row r="287" spans="11:11" x14ac:dyDescent="0.2">
      <c r="K287" s="132" t="s">
        <v>235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2021-04-12T16:47:28Z</dcterms:created>
  <dcterms:modified xsi:type="dcterms:W3CDTF">2021-04-12T16:48:01Z</dcterms:modified>
</cp:coreProperties>
</file>