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2015" sheetId="2" r:id="rId1"/>
    <sheet name="2016" sheetId="3" r:id="rId2"/>
    <sheet name="2017" sheetId="1" r:id="rId3"/>
    <sheet name="2018" sheetId="4" r:id="rId4"/>
    <sheet name="2019" sheetId="5" r:id="rId5"/>
  </sheets>
  <calcPr calcId="144525"/>
</workbook>
</file>

<file path=xl/calcChain.xml><?xml version="1.0" encoding="utf-8"?>
<calcChain xmlns="http://schemas.openxmlformats.org/spreadsheetml/2006/main">
  <c r="I68" i="2" l="1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5" i="2"/>
  <c r="I44" i="2"/>
  <c r="I43" i="2"/>
  <c r="I42" i="2"/>
  <c r="I41" i="2"/>
  <c r="I40" i="2"/>
  <c r="I39" i="2"/>
  <c r="I38" i="2"/>
  <c r="I36" i="2"/>
  <c r="I35" i="2"/>
  <c r="I34" i="2"/>
  <c r="I33" i="2"/>
  <c r="I32" i="2"/>
  <c r="I31" i="2"/>
  <c r="I30" i="2"/>
  <c r="I29" i="2"/>
  <c r="I28" i="2"/>
  <c r="I27" i="2"/>
  <c r="I25" i="2"/>
  <c r="I24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5" i="3"/>
  <c r="I44" i="3"/>
  <c r="I43" i="3"/>
  <c r="I42" i="3"/>
  <c r="I41" i="3"/>
  <c r="I40" i="3"/>
  <c r="I39" i="3"/>
  <c r="I38" i="3"/>
  <c r="I36" i="3"/>
  <c r="I35" i="3"/>
  <c r="I34" i="3"/>
  <c r="I33" i="3"/>
  <c r="I32" i="3"/>
  <c r="I31" i="3"/>
  <c r="I30" i="3"/>
  <c r="I29" i="3"/>
  <c r="I28" i="3"/>
  <c r="I27" i="3"/>
  <c r="I25" i="3"/>
  <c r="I24" i="3"/>
  <c r="I22" i="3"/>
  <c r="I21" i="3"/>
  <c r="I20" i="3"/>
  <c r="I18" i="3"/>
  <c r="I17" i="3"/>
  <c r="I16" i="3"/>
  <c r="I15" i="3"/>
  <c r="I14" i="3"/>
  <c r="I13" i="3"/>
  <c r="I12" i="3"/>
  <c r="I11" i="3"/>
  <c r="I10" i="3"/>
  <c r="I9" i="3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5" i="1"/>
  <c r="I24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5" i="4"/>
  <c r="I44" i="4"/>
  <c r="I43" i="4"/>
  <c r="I42" i="4"/>
  <c r="I41" i="4"/>
  <c r="I40" i="4"/>
  <c r="I39" i="4"/>
  <c r="I38" i="4"/>
  <c r="I36" i="4"/>
  <c r="I35" i="4"/>
  <c r="I34" i="4"/>
  <c r="I33" i="4"/>
  <c r="I32" i="4"/>
  <c r="I31" i="4"/>
  <c r="I30" i="4"/>
  <c r="I29" i="4"/>
  <c r="I28" i="4"/>
  <c r="I27" i="4"/>
  <c r="I25" i="4"/>
  <c r="I24" i="4"/>
  <c r="I22" i="4"/>
  <c r="I21" i="4"/>
  <c r="I20" i="4"/>
  <c r="I18" i="4"/>
  <c r="I17" i="4"/>
  <c r="I16" i="4"/>
  <c r="I15" i="4"/>
  <c r="I14" i="4"/>
  <c r="I13" i="4"/>
  <c r="I12" i="4"/>
  <c r="I11" i="4"/>
  <c r="I10" i="4"/>
  <c r="I9" i="4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5" i="5"/>
  <c r="I44" i="5"/>
  <c r="I43" i="5"/>
  <c r="I42" i="5"/>
  <c r="I41" i="5"/>
  <c r="I40" i="5"/>
  <c r="I39" i="5"/>
  <c r="I38" i="5"/>
  <c r="I36" i="5"/>
  <c r="I35" i="5"/>
  <c r="I34" i="5"/>
  <c r="I33" i="5"/>
  <c r="I32" i="5"/>
  <c r="I31" i="5"/>
  <c r="I30" i="5"/>
  <c r="I29" i="5"/>
  <c r="I28" i="5"/>
  <c r="I27" i="5"/>
  <c r="I25" i="5"/>
  <c r="I24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120" i="2"/>
  <c r="I119" i="2"/>
  <c r="I118" i="2"/>
  <c r="I117" i="2"/>
  <c r="I116" i="2"/>
  <c r="I114" i="2"/>
  <c r="I111" i="2"/>
  <c r="I110" i="2"/>
  <c r="I109" i="2"/>
  <c r="I108" i="2"/>
  <c r="I107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120" i="3"/>
  <c r="I119" i="3"/>
  <c r="I118" i="3"/>
  <c r="I117" i="3"/>
  <c r="I116" i="3"/>
  <c r="I114" i="3"/>
  <c r="I111" i="3"/>
  <c r="I110" i="3"/>
  <c r="I109" i="3"/>
  <c r="I108" i="3"/>
  <c r="I107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120" i="1"/>
  <c r="I119" i="1"/>
  <c r="I118" i="1"/>
  <c r="I117" i="1"/>
  <c r="I116" i="1"/>
  <c r="I114" i="1"/>
  <c r="I111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120" i="4"/>
  <c r="I119" i="4"/>
  <c r="I118" i="4"/>
  <c r="I117" i="4"/>
  <c r="I116" i="4"/>
  <c r="I114" i="4"/>
  <c r="I111" i="4"/>
  <c r="I110" i="4"/>
  <c r="I109" i="4"/>
  <c r="I108" i="4"/>
  <c r="I107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120" i="5"/>
  <c r="I119" i="5"/>
  <c r="I118" i="5"/>
  <c r="I117" i="5"/>
  <c r="I116" i="5"/>
  <c r="I114" i="5"/>
  <c r="I111" i="5"/>
  <c r="I110" i="5"/>
  <c r="I109" i="5"/>
  <c r="I108" i="5"/>
  <c r="I107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</calcChain>
</file>

<file path=xl/sharedStrings.xml><?xml version="1.0" encoding="utf-8"?>
<sst xmlns="http://schemas.openxmlformats.org/spreadsheetml/2006/main" count="3735" uniqueCount="213">
  <si>
    <t>AYUNTAMIENTO DE ZAPOTLANEJO</t>
  </si>
  <si>
    <t>CARGO</t>
  </si>
  <si>
    <t>CODIGO</t>
  </si>
  <si>
    <t>MUJER</t>
  </si>
  <si>
    <t>HOMBRE</t>
  </si>
  <si>
    <t>C</t>
  </si>
  <si>
    <t>H</t>
  </si>
  <si>
    <t>M</t>
  </si>
  <si>
    <t>Secretaria</t>
  </si>
  <si>
    <t>E</t>
  </si>
  <si>
    <t>NIVEL</t>
  </si>
  <si>
    <t>TIPO</t>
  </si>
  <si>
    <t>CLASIFICACIÓN POR ACTIVIDAD</t>
  </si>
  <si>
    <t>NOMBRE</t>
  </si>
  <si>
    <t>STATUS</t>
  </si>
  <si>
    <t>INGRESO</t>
  </si>
  <si>
    <t>SALARIO</t>
  </si>
  <si>
    <t>COORDINACION / DIRECCIÓN</t>
  </si>
  <si>
    <t>Operativo</t>
  </si>
  <si>
    <t>Ocupada</t>
  </si>
  <si>
    <t>B</t>
  </si>
  <si>
    <t>Administrativo</t>
  </si>
  <si>
    <t>Vacante</t>
  </si>
  <si>
    <t>Secretaria "E"</t>
  </si>
  <si>
    <t>Coordinación  General de Construcción de la Comunidad - Jefatura de Deporte,  Recreación y Eventos Especiales</t>
  </si>
  <si>
    <t xml:space="preserve">Promotor Deportivo </t>
  </si>
  <si>
    <t xml:space="preserve">Promotor "D" </t>
  </si>
  <si>
    <t>Jose Cuauhtemoc Alvarez Ramirez</t>
  </si>
  <si>
    <t>Vicente Cervantes Perez</t>
  </si>
  <si>
    <t>Promotor "D"</t>
  </si>
  <si>
    <t>Rafael López Rizo</t>
  </si>
  <si>
    <t>Jose Guadalupe Gomez Morales</t>
  </si>
  <si>
    <t>Oscar Pérez Manzo</t>
  </si>
  <si>
    <t>Promotor "C"  Deportes</t>
  </si>
  <si>
    <t>Ramona Elisa Vivanco Corona</t>
  </si>
  <si>
    <t>Carlos Daniel Rangel Mota</t>
  </si>
  <si>
    <t>Maestro de Taekwondo</t>
  </si>
  <si>
    <t>Guicela Graciano Maldonado</t>
  </si>
  <si>
    <t>Instructora de Zumba</t>
  </si>
  <si>
    <t>Ma. Eduarda de la Torre Palacios</t>
  </si>
  <si>
    <t>Instructora de Spinning</t>
  </si>
  <si>
    <t>Gleidi Yazmin Padilla Perez</t>
  </si>
  <si>
    <t>Guillermina Ortega Pérez</t>
  </si>
  <si>
    <t>Eliannt Graciano Maldonado</t>
  </si>
  <si>
    <t>Encargada de Zumba</t>
  </si>
  <si>
    <t>Ma. Isabel Navarro Murillo</t>
  </si>
  <si>
    <t>Intendente</t>
  </si>
  <si>
    <t>María Petrita del Carmen Olivares Orozco</t>
  </si>
  <si>
    <t>Jefe de Servicios de Salud Municipal</t>
  </si>
  <si>
    <t>Coordinación  General de Construcción de la Comunidad - Jefatura de Servicios de Salud Municipal</t>
  </si>
  <si>
    <t>Estephanie González García</t>
  </si>
  <si>
    <t>Trabajadora Social</t>
  </si>
  <si>
    <t>Sandra Evelyn Sánchez González</t>
  </si>
  <si>
    <t>Psicóloga</t>
  </si>
  <si>
    <t>Claudia Isabel López Nuño</t>
  </si>
  <si>
    <t>Secretaria "D"</t>
  </si>
  <si>
    <t xml:space="preserve">Secretaria "D" </t>
  </si>
  <si>
    <t>José Miguel Zamarripa Nañez</t>
  </si>
  <si>
    <t>Médico Municipal</t>
  </si>
  <si>
    <t>Paulina Franco Diaz</t>
  </si>
  <si>
    <t>Guillermo José Damaso Ramírez Gallo</t>
  </si>
  <si>
    <t>Medico Municipal</t>
  </si>
  <si>
    <t>Marisela León Rubio</t>
  </si>
  <si>
    <t>Andrea Vanessa Rúelas Mendoza</t>
  </si>
  <si>
    <t>Carolina Torres Becerra</t>
  </si>
  <si>
    <t>Silvia Perez Delgadillo</t>
  </si>
  <si>
    <t>Enfermera</t>
  </si>
  <si>
    <t>Claudia Lizbeth Aguirre Calvillo</t>
  </si>
  <si>
    <t>Martha Huerta Nieto</t>
  </si>
  <si>
    <t>Blanca Irene Cárdenas Jauregui</t>
  </si>
  <si>
    <t>Diana Alejandra Robles Diaz</t>
  </si>
  <si>
    <t>Nutrióloga "A"</t>
  </si>
  <si>
    <t>Beatriz Griselda Alvarez Garcia</t>
  </si>
  <si>
    <t>Hugo Iñiguez Tapia</t>
  </si>
  <si>
    <t>Odontólogo "A"</t>
  </si>
  <si>
    <t>Victor Hugo Álvarez de la Torre</t>
  </si>
  <si>
    <t>Odontólogo "B"</t>
  </si>
  <si>
    <t>Víctor Lomeli Villarruel</t>
  </si>
  <si>
    <t>Tecnico en Urgencias</t>
  </si>
  <si>
    <t>Rafael de la Mora Diaz</t>
  </si>
  <si>
    <t xml:space="preserve">Chofer "D" </t>
  </si>
  <si>
    <t>Faustino Ruvalcaba Cortes</t>
  </si>
  <si>
    <t>Chofer "D"</t>
  </si>
  <si>
    <t>Abel Garcia Jaramillo</t>
  </si>
  <si>
    <t>Cecilia Hernandez Garcia</t>
  </si>
  <si>
    <t>Intendente "C"</t>
  </si>
  <si>
    <t xml:space="preserve">Velador </t>
  </si>
  <si>
    <t>Pedro Briones Casillas</t>
  </si>
  <si>
    <t>Jefe de Prevención de Adicciones</t>
  </si>
  <si>
    <t xml:space="preserve">Coordinación  General de Construcción de la Comunidad - Jefatura de Prevención de Adicciones </t>
  </si>
  <si>
    <t>Israel Méndez Vázquez</t>
  </si>
  <si>
    <t>Auxiliar de Prevención de Adicciones</t>
  </si>
  <si>
    <t>Dora Luz Brenis Hernandez</t>
  </si>
  <si>
    <t>Rodolfo Olivares Cardona</t>
  </si>
  <si>
    <t>Encargado de Unidad de Prevención de Adicciones</t>
  </si>
  <si>
    <t>María Isabel Goche Ibarra</t>
  </si>
  <si>
    <t>Jefe de Programas Sociales</t>
  </si>
  <si>
    <t>Coordinación  General de Construcción de la Comunidad - Jefatura de Programas Sociales</t>
  </si>
  <si>
    <t>Auxiliar de Programas Sociales</t>
  </si>
  <si>
    <t>Auxiliar "I" de Programas Sociales</t>
  </si>
  <si>
    <t>Fatima Gonzalez Pulido</t>
  </si>
  <si>
    <t>Auxiliar "I"</t>
  </si>
  <si>
    <t>Auxiliar  "I"</t>
  </si>
  <si>
    <t>Juan Carlos Lupercio Pérez</t>
  </si>
  <si>
    <t>Jefe de Logistica y Participación Ciudadana</t>
  </si>
  <si>
    <t>Coordinación  General de Construcción de la Comunidad- Jefatura de Logistica y Participación Ciudadana</t>
  </si>
  <si>
    <t>Carlos Alberto Castolo Rodriguez</t>
  </si>
  <si>
    <t>Auxiliar</t>
  </si>
  <si>
    <t>Joshua Marcelo Franco Galvan</t>
  </si>
  <si>
    <t>María Araceli Nuño Camarena</t>
  </si>
  <si>
    <t>Laura Berenice Nuño Ramírez</t>
  </si>
  <si>
    <t>PLANTILLA DE CORDINACIÓN GENERAL DE GESTIÓN DE LA CIUDAD 2015</t>
  </si>
  <si>
    <t>PLANTILLA DE  CORDINACIÓN GENERAL DE GESTIÓN DE LA CIUDAD 2016</t>
  </si>
  <si>
    <t>PLANTILLA DE CORDINACIÓN GENERAL DE GESTIÓN DE LA CIUDAD 2017</t>
  </si>
  <si>
    <t>PLANTILLA DE CORDINACIÓN GENERAL DE GESTIÓN DE LA CIUDAD 2018</t>
  </si>
  <si>
    <t>PLANTILLA DE CORDINACIÓN GENERAL DE GESTIÓN DE LA CIUDAD 2019</t>
  </si>
  <si>
    <t>José Luis Martín Carmona Aceves</t>
  </si>
  <si>
    <t>Coordinador General de Gestión del Municipio</t>
  </si>
  <si>
    <t>Coordinación General de Gestión del Municipio</t>
  </si>
  <si>
    <t>Pedro Paul Flores Navarro</t>
  </si>
  <si>
    <t>Jefe de Gestión del Territorio</t>
  </si>
  <si>
    <t>Paola Lisbeth Flores Alvarado</t>
  </si>
  <si>
    <t>Auxiliar de Gestión del Territorio</t>
  </si>
  <si>
    <t>Viviana Guadalupe Vázquez Hermosillo</t>
  </si>
  <si>
    <t>Auxiliar de la Coordinación</t>
  </si>
  <si>
    <t>Cosme Pulido Coronado</t>
  </si>
  <si>
    <t xml:space="preserve">Encargado de edificacion </t>
  </si>
  <si>
    <t>Fernando Reyes Salas</t>
  </si>
  <si>
    <t xml:space="preserve">Topógrafo "A" </t>
  </si>
  <si>
    <t>Cesar Ivan Nuño Perez</t>
  </si>
  <si>
    <t>Encargado de Regularización de Predios Urbanos y Rusticos</t>
  </si>
  <si>
    <t>Luis Armando de Anda de la Cruz</t>
  </si>
  <si>
    <t>Inspector de Obra</t>
  </si>
  <si>
    <t>Abel Villalobos Álvarez</t>
  </si>
  <si>
    <t>Salvador Pulido Arana</t>
  </si>
  <si>
    <t>Cadenero "B"</t>
  </si>
  <si>
    <t>Auxiliar "H"</t>
  </si>
  <si>
    <t>Hector Alonso Alvarez  Mejia</t>
  </si>
  <si>
    <t>Encargado de Fraccionamientos</t>
  </si>
  <si>
    <t>Luis Enrique de la Torre Pulido</t>
  </si>
  <si>
    <t>Encargado de Dictaminación</t>
  </si>
  <si>
    <t>Alejandra Ruiz Carbajal</t>
  </si>
  <si>
    <t xml:space="preserve">Secretaria "E" </t>
  </si>
  <si>
    <t>Mecanico de Maquinaria Pesada</t>
  </si>
  <si>
    <t>Nicolás Chávez Gutiérrez</t>
  </si>
  <si>
    <t>Chofer "A"</t>
  </si>
  <si>
    <t>Coordinación General de Gestión de la Ciudad - Modulo de Máquinaria</t>
  </si>
  <si>
    <t xml:space="preserve">Rafael Loza Corona </t>
  </si>
  <si>
    <t>Santiago García Jiménez</t>
  </si>
  <si>
    <t>Operador de Maquinaria "A"</t>
  </si>
  <si>
    <t>Teodulfo Velázquez Barrón</t>
  </si>
  <si>
    <t>Salvador Felipe Barrón Camberos</t>
  </si>
  <si>
    <t>Juan José Cardona Murguía</t>
  </si>
  <si>
    <t>Jesús Cardona López</t>
  </si>
  <si>
    <t>Juan Carlos Cervantes Coronado</t>
  </si>
  <si>
    <t>Miguel Pérez Ramírez</t>
  </si>
  <si>
    <t>Francisco Cortez Morales</t>
  </si>
  <si>
    <t>Encargado de Modulo de Maquinaria</t>
  </si>
  <si>
    <t>José Refugio Iñiguez García</t>
  </si>
  <si>
    <t>Operador de Maquinaria "B"</t>
  </si>
  <si>
    <t>Hugo García Maldonado</t>
  </si>
  <si>
    <t>Encargado de Combustible de Maquinaria</t>
  </si>
  <si>
    <t>Valentin Ruvalcaba Navarro</t>
  </si>
  <si>
    <t xml:space="preserve">Chofer "A" </t>
  </si>
  <si>
    <t>Leopoldo Hernandez Andrade</t>
  </si>
  <si>
    <t>Auxiliar de Mecánico de Maquinaria Pesada</t>
  </si>
  <si>
    <t>Sergio Saúl Nuño Jiménez</t>
  </si>
  <si>
    <t>Alberto Delgadillo Nuño</t>
  </si>
  <si>
    <t>Héctor Gerardo Barba González</t>
  </si>
  <si>
    <t>Operador de Maquinaria "C"</t>
  </si>
  <si>
    <t>Juan Antonio Cardona Sánchez</t>
  </si>
  <si>
    <t>Mario Álvarez Hernández</t>
  </si>
  <si>
    <t>Jefe de Medio Ambiente y Desarrollo Rural</t>
  </si>
  <si>
    <t>Coordinación General de Gestión de la Ciudad- Jefatura de Medio Ambiente y Desarrollo Rural</t>
  </si>
  <si>
    <t>Benjamín Gómez Vallejo</t>
  </si>
  <si>
    <t>Encargado de Medio Ambiente</t>
  </si>
  <si>
    <t>Encargada de Unidad de Promoción Económica Rural</t>
  </si>
  <si>
    <t>Juan Manuel Cardona López</t>
  </si>
  <si>
    <t>Encargado de Unidad de Desarrollo Rural</t>
  </si>
  <si>
    <t>Maricela Reyes Barba</t>
  </si>
  <si>
    <t>Saturtino Guillermo José Ramírez Matus</t>
  </si>
  <si>
    <t>Director de Obras Públicas</t>
  </si>
  <si>
    <t>Coordinación General de Gestión de la Ciudad - Dirección de Obras Públicas</t>
  </si>
  <si>
    <t>Manoella Ana Yeli Paredes Gómez</t>
  </si>
  <si>
    <t>Jefa de Departamento de Proyectos y Construcciones</t>
  </si>
  <si>
    <t>Jose Armando Vazquez Reynoso</t>
  </si>
  <si>
    <t>Jefe de Gestión</t>
  </si>
  <si>
    <t>Javier Cruz Arenas</t>
  </si>
  <si>
    <t>Supervisor de Obra</t>
  </si>
  <si>
    <t>María Gabriela Casillas Mendoza</t>
  </si>
  <si>
    <t xml:space="preserve">Auxiliar "C" De Proyectos  </t>
  </si>
  <si>
    <t>Alejandra Hernández Iñiguez</t>
  </si>
  <si>
    <t xml:space="preserve">Dibujante "A" </t>
  </si>
  <si>
    <t>Carlos Ismael Ramírez Banda</t>
  </si>
  <si>
    <t>Liliana Jakaranda Cárdenas Álvarez</t>
  </si>
  <si>
    <t>Diana Lisbeth González Sánchez</t>
  </si>
  <si>
    <t xml:space="preserve">Analista de Proyectos </t>
  </si>
  <si>
    <t>Héctor Gerardo Badillo Arteaga</t>
  </si>
  <si>
    <t>Encargado Administrativo de Proyectos</t>
  </si>
  <si>
    <t xml:space="preserve">Juan Gerardo Lara Gutierrez        </t>
  </si>
  <si>
    <t>Enrique Alcala Arias</t>
  </si>
  <si>
    <t>Evaristo Olvera Rubio</t>
  </si>
  <si>
    <t>José Gpe. Ramírez Arteaga</t>
  </si>
  <si>
    <t>Octavio Delgado Bernabe</t>
  </si>
  <si>
    <t>Cadenero "A"</t>
  </si>
  <si>
    <t>Alejandra Rivera Palacios</t>
  </si>
  <si>
    <t>Auxiliar "I" de Proyectos</t>
  </si>
  <si>
    <t>Grisselda Muñoz Tapia</t>
  </si>
  <si>
    <t>Rosalia Diaz Castañeda</t>
  </si>
  <si>
    <t>Recepcionista</t>
  </si>
  <si>
    <t>Sandra Lizbeth Pérez Nuño</t>
  </si>
  <si>
    <t xml:space="preserve">Auxiliar "I" </t>
  </si>
  <si>
    <t>Consuelo de La Cruz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</si>
</sst>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  <numFmt numFmtId="166" formatCode="dd/mm/yy;@"/>
    <numFmt numFmtId="168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.5"/>
      <color rgb="FF00000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5" fontId="8" fillId="3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justify" vertical="center" wrapText="1"/>
    </xf>
    <xf numFmtId="165" fontId="8" fillId="3" borderId="5" xfId="0" applyNumberFormat="1" applyFont="1" applyFill="1" applyBorder="1" applyAlignment="1">
      <alignment horizontal="righ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165" fontId="8" fillId="3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6" fillId="2" borderId="16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65" fontId="8" fillId="3" borderId="9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7" fillId="0" borderId="17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justify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4">
    <cellStyle name="Millares 2" xfId="2"/>
    <cellStyle name="Moneda 2" xfId="3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O11" sqref="O11"/>
    </sheetView>
  </sheetViews>
  <sheetFormatPr baseColWidth="10"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3" t="s">
        <v>111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4.5" thickBot="1" x14ac:dyDescent="0.3">
      <c r="A8" s="64" t="s">
        <v>10</v>
      </c>
      <c r="B8" s="4" t="s">
        <v>11</v>
      </c>
      <c r="C8" s="65" t="s">
        <v>2</v>
      </c>
      <c r="D8" s="65" t="s">
        <v>12</v>
      </c>
      <c r="E8" s="65" t="s">
        <v>13</v>
      </c>
      <c r="F8" s="4" t="s">
        <v>1</v>
      </c>
      <c r="G8" s="4" t="s">
        <v>14</v>
      </c>
      <c r="H8" s="66" t="s">
        <v>15</v>
      </c>
      <c r="I8" s="67" t="s">
        <v>16</v>
      </c>
      <c r="J8" s="4" t="s">
        <v>17</v>
      </c>
      <c r="K8" s="4" t="s">
        <v>3</v>
      </c>
      <c r="L8" s="66" t="s">
        <v>4</v>
      </c>
    </row>
    <row r="9" spans="1:12" ht="45" x14ac:dyDescent="0.25">
      <c r="A9" s="68"/>
      <c r="B9" s="68" t="s">
        <v>5</v>
      </c>
      <c r="C9" s="69">
        <v>1133</v>
      </c>
      <c r="D9" s="68" t="s">
        <v>18</v>
      </c>
      <c r="E9" s="70" t="s">
        <v>116</v>
      </c>
      <c r="F9" s="71" t="s">
        <v>117</v>
      </c>
      <c r="G9" s="72" t="s">
        <v>19</v>
      </c>
      <c r="H9" s="73">
        <v>42278</v>
      </c>
      <c r="I9" s="74">
        <f>(13520*2)</f>
        <v>27040</v>
      </c>
      <c r="J9" s="71" t="s">
        <v>118</v>
      </c>
      <c r="K9" s="75"/>
      <c r="L9" s="76" t="s">
        <v>6</v>
      </c>
    </row>
    <row r="10" spans="1:12" ht="45" x14ac:dyDescent="0.25">
      <c r="A10" s="77"/>
      <c r="B10" s="77" t="s">
        <v>5</v>
      </c>
      <c r="C10" s="111">
        <v>1134</v>
      </c>
      <c r="D10" s="77" t="s">
        <v>18</v>
      </c>
      <c r="E10" s="122" t="s">
        <v>119</v>
      </c>
      <c r="F10" s="79" t="s">
        <v>120</v>
      </c>
      <c r="G10" s="131" t="s">
        <v>19</v>
      </c>
      <c r="H10" s="81">
        <v>42278</v>
      </c>
      <c r="I10" s="82">
        <f>(9734*2)</f>
        <v>19468</v>
      </c>
      <c r="J10" s="21" t="s">
        <v>118</v>
      </c>
      <c r="K10" s="132"/>
      <c r="L10" s="158" t="s">
        <v>6</v>
      </c>
    </row>
    <row r="11" spans="1:12" ht="45" x14ac:dyDescent="0.25">
      <c r="A11" s="77"/>
      <c r="B11" s="77" t="s">
        <v>9</v>
      </c>
      <c r="C11" s="111">
        <v>1327</v>
      </c>
      <c r="D11" s="77" t="s">
        <v>21</v>
      </c>
      <c r="E11" s="122" t="s">
        <v>121</v>
      </c>
      <c r="F11" s="79" t="s">
        <v>122</v>
      </c>
      <c r="G11" s="131" t="s">
        <v>19</v>
      </c>
      <c r="H11" s="81">
        <v>42614</v>
      </c>
      <c r="I11" s="82">
        <f>(4827*2)</f>
        <v>9654</v>
      </c>
      <c r="J11" s="21" t="s">
        <v>118</v>
      </c>
      <c r="K11" s="132" t="s">
        <v>7</v>
      </c>
      <c r="L11" s="158"/>
    </row>
    <row r="12" spans="1:12" ht="45" x14ac:dyDescent="0.25">
      <c r="A12" s="77"/>
      <c r="B12" s="77" t="s">
        <v>9</v>
      </c>
      <c r="C12" s="124">
        <v>1201</v>
      </c>
      <c r="D12" s="7" t="s">
        <v>21</v>
      </c>
      <c r="E12" s="159" t="s">
        <v>123</v>
      </c>
      <c r="F12" s="16" t="s">
        <v>124</v>
      </c>
      <c r="G12" s="119" t="s">
        <v>19</v>
      </c>
      <c r="H12" s="33">
        <v>42338</v>
      </c>
      <c r="I12" s="82">
        <f>(4384*2)</f>
        <v>8768</v>
      </c>
      <c r="J12" s="21" t="s">
        <v>118</v>
      </c>
      <c r="K12" s="124" t="s">
        <v>7</v>
      </c>
      <c r="L12" s="110"/>
    </row>
    <row r="13" spans="1:12" ht="45" x14ac:dyDescent="0.25">
      <c r="A13" s="7"/>
      <c r="B13" s="7" t="s">
        <v>20</v>
      </c>
      <c r="C13" s="124">
        <v>106</v>
      </c>
      <c r="D13" s="7" t="s">
        <v>21</v>
      </c>
      <c r="E13" s="122" t="s">
        <v>125</v>
      </c>
      <c r="F13" s="13" t="s">
        <v>126</v>
      </c>
      <c r="G13" s="131" t="s">
        <v>19</v>
      </c>
      <c r="H13" s="88">
        <v>32510</v>
      </c>
      <c r="I13" s="82">
        <f>(6692*2)</f>
        <v>13384</v>
      </c>
      <c r="J13" s="21" t="s">
        <v>118</v>
      </c>
      <c r="K13" s="132"/>
      <c r="L13" s="130" t="s">
        <v>6</v>
      </c>
    </row>
    <row r="14" spans="1:12" ht="45" x14ac:dyDescent="0.25">
      <c r="A14" s="77"/>
      <c r="B14" s="77" t="s">
        <v>20</v>
      </c>
      <c r="C14" s="111">
        <v>110</v>
      </c>
      <c r="D14" s="77" t="s">
        <v>18</v>
      </c>
      <c r="E14" s="122" t="s">
        <v>127</v>
      </c>
      <c r="F14" s="79" t="s">
        <v>128</v>
      </c>
      <c r="G14" s="131" t="s">
        <v>19</v>
      </c>
      <c r="H14" s="88">
        <v>36892</v>
      </c>
      <c r="I14" s="82">
        <f>(6435*2)</f>
        <v>12870</v>
      </c>
      <c r="J14" s="21" t="s">
        <v>118</v>
      </c>
      <c r="K14" s="132"/>
      <c r="L14" s="130" t="s">
        <v>6</v>
      </c>
    </row>
    <row r="15" spans="1:12" ht="56.25" x14ac:dyDescent="0.25">
      <c r="A15" s="77"/>
      <c r="B15" s="77" t="s">
        <v>9</v>
      </c>
      <c r="C15" s="111">
        <v>1048</v>
      </c>
      <c r="D15" s="77" t="s">
        <v>21</v>
      </c>
      <c r="E15" s="160" t="s">
        <v>129</v>
      </c>
      <c r="F15" s="91" t="s">
        <v>130</v>
      </c>
      <c r="G15" s="123" t="s">
        <v>19</v>
      </c>
      <c r="H15" s="81">
        <v>41792</v>
      </c>
      <c r="I15" s="82">
        <f>(4827*2)</f>
        <v>9654</v>
      </c>
      <c r="J15" s="21" t="s">
        <v>118</v>
      </c>
      <c r="K15" s="109"/>
      <c r="L15" s="158" t="s">
        <v>6</v>
      </c>
    </row>
    <row r="16" spans="1:12" ht="45" x14ac:dyDescent="0.25">
      <c r="A16" s="77"/>
      <c r="B16" s="77" t="s">
        <v>9</v>
      </c>
      <c r="C16" s="111">
        <v>1135</v>
      </c>
      <c r="D16" s="77" t="s">
        <v>18</v>
      </c>
      <c r="E16" s="161" t="s">
        <v>131</v>
      </c>
      <c r="F16" s="16" t="s">
        <v>132</v>
      </c>
      <c r="G16" s="123" t="s">
        <v>19</v>
      </c>
      <c r="H16" s="81">
        <v>42278</v>
      </c>
      <c r="I16" s="82">
        <f>(4826*2)</f>
        <v>9652</v>
      </c>
      <c r="J16" s="21" t="s">
        <v>118</v>
      </c>
      <c r="K16" s="109"/>
      <c r="L16" s="158" t="s">
        <v>6</v>
      </c>
    </row>
    <row r="17" spans="1:12" ht="45" x14ac:dyDescent="0.25">
      <c r="A17" s="77"/>
      <c r="B17" s="77" t="s">
        <v>9</v>
      </c>
      <c r="C17" s="111">
        <v>969</v>
      </c>
      <c r="D17" s="77" t="s">
        <v>18</v>
      </c>
      <c r="E17" s="161" t="s">
        <v>133</v>
      </c>
      <c r="F17" s="16" t="s">
        <v>132</v>
      </c>
      <c r="G17" s="123" t="s">
        <v>19</v>
      </c>
      <c r="H17" s="81">
        <v>42278</v>
      </c>
      <c r="I17" s="82">
        <f>(4827*2)</f>
        <v>9654</v>
      </c>
      <c r="J17" s="21" t="s">
        <v>118</v>
      </c>
      <c r="K17" s="109"/>
      <c r="L17" s="158" t="s">
        <v>6</v>
      </c>
    </row>
    <row r="18" spans="1:12" ht="45" x14ac:dyDescent="0.25">
      <c r="A18" s="77"/>
      <c r="B18" s="77" t="s">
        <v>20</v>
      </c>
      <c r="C18" s="111">
        <v>635</v>
      </c>
      <c r="D18" s="77" t="s">
        <v>18</v>
      </c>
      <c r="E18" s="122" t="s">
        <v>134</v>
      </c>
      <c r="F18" s="79" t="s">
        <v>135</v>
      </c>
      <c r="G18" s="131" t="s">
        <v>19</v>
      </c>
      <c r="H18" s="88">
        <v>40182</v>
      </c>
      <c r="I18" s="82">
        <f>(4560*2)</f>
        <v>9120</v>
      </c>
      <c r="J18" s="21" t="s">
        <v>118</v>
      </c>
      <c r="K18" s="132"/>
      <c r="L18" s="130" t="s">
        <v>6</v>
      </c>
    </row>
    <row r="19" spans="1:12" x14ac:dyDescent="0.25">
      <c r="A19" s="77"/>
      <c r="B19" s="77"/>
      <c r="C19" s="111"/>
      <c r="D19" s="77"/>
      <c r="E19" s="122"/>
      <c r="F19" s="27" t="s">
        <v>136</v>
      </c>
      <c r="G19" s="136" t="s">
        <v>22</v>
      </c>
      <c r="H19" s="42"/>
      <c r="I19" s="82"/>
      <c r="J19" s="21"/>
      <c r="K19" s="137"/>
      <c r="L19" s="162"/>
    </row>
    <row r="20" spans="1:12" ht="45" x14ac:dyDescent="0.25">
      <c r="A20" s="77"/>
      <c r="B20" s="77" t="s">
        <v>9</v>
      </c>
      <c r="C20" s="111">
        <v>1057</v>
      </c>
      <c r="D20" s="77" t="s">
        <v>21</v>
      </c>
      <c r="E20" s="163" t="s">
        <v>137</v>
      </c>
      <c r="F20" s="13" t="s">
        <v>138</v>
      </c>
      <c r="G20" s="131" t="s">
        <v>19</v>
      </c>
      <c r="H20" s="97">
        <v>41944</v>
      </c>
      <c r="I20" s="82">
        <f>(6240*2)</f>
        <v>12480</v>
      </c>
      <c r="J20" s="21" t="s">
        <v>118</v>
      </c>
      <c r="K20" s="132"/>
      <c r="L20" s="129" t="s">
        <v>6</v>
      </c>
    </row>
    <row r="21" spans="1:12" ht="45" x14ac:dyDescent="0.25">
      <c r="A21" s="77"/>
      <c r="B21" s="77" t="s">
        <v>9</v>
      </c>
      <c r="C21" s="111">
        <v>1038</v>
      </c>
      <c r="D21" s="77" t="s">
        <v>21</v>
      </c>
      <c r="E21" s="163" t="s">
        <v>139</v>
      </c>
      <c r="F21" s="13" t="s">
        <v>140</v>
      </c>
      <c r="G21" s="123" t="s">
        <v>19</v>
      </c>
      <c r="H21" s="81">
        <v>41645</v>
      </c>
      <c r="I21" s="82">
        <f>(5390*2)</f>
        <v>10780</v>
      </c>
      <c r="J21" s="21" t="s">
        <v>118</v>
      </c>
      <c r="K21" s="109"/>
      <c r="L21" s="158" t="s">
        <v>6</v>
      </c>
    </row>
    <row r="22" spans="1:12" ht="45" x14ac:dyDescent="0.25">
      <c r="A22" s="7"/>
      <c r="B22" s="7" t="s">
        <v>20</v>
      </c>
      <c r="C22" s="124">
        <v>794</v>
      </c>
      <c r="D22" s="7" t="s">
        <v>21</v>
      </c>
      <c r="E22" s="122" t="s">
        <v>141</v>
      </c>
      <c r="F22" s="79" t="s">
        <v>142</v>
      </c>
      <c r="G22" s="123" t="s">
        <v>19</v>
      </c>
      <c r="H22" s="88">
        <v>40805</v>
      </c>
      <c r="I22" s="82">
        <f>(3218*2)</f>
        <v>6436</v>
      </c>
      <c r="J22" s="21" t="s">
        <v>117</v>
      </c>
      <c r="K22" s="109" t="s">
        <v>7</v>
      </c>
      <c r="L22" s="130"/>
    </row>
    <row r="23" spans="1:12" ht="33.75" x14ac:dyDescent="0.25">
      <c r="A23" s="7"/>
      <c r="B23" s="7"/>
      <c r="C23" s="124"/>
      <c r="D23" s="7"/>
      <c r="E23" s="164"/>
      <c r="F23" s="99" t="s">
        <v>143</v>
      </c>
      <c r="G23" s="123" t="s">
        <v>22</v>
      </c>
      <c r="H23" s="81"/>
      <c r="I23" s="82"/>
      <c r="J23" s="16"/>
      <c r="K23" s="109"/>
      <c r="L23" s="158"/>
    </row>
    <row r="24" spans="1:12" ht="67.5" x14ac:dyDescent="0.25">
      <c r="A24" s="7"/>
      <c r="B24" s="7" t="s">
        <v>20</v>
      </c>
      <c r="C24" s="124">
        <v>126</v>
      </c>
      <c r="D24" s="7" t="s">
        <v>18</v>
      </c>
      <c r="E24" s="122" t="s">
        <v>144</v>
      </c>
      <c r="F24" s="79" t="s">
        <v>145</v>
      </c>
      <c r="G24" s="131" t="s">
        <v>19</v>
      </c>
      <c r="H24" s="88">
        <v>34401</v>
      </c>
      <c r="I24" s="82">
        <f>(6982*2)</f>
        <v>13964</v>
      </c>
      <c r="J24" s="16" t="s">
        <v>146</v>
      </c>
      <c r="K24" s="132"/>
      <c r="L24" s="130" t="s">
        <v>6</v>
      </c>
    </row>
    <row r="25" spans="1:12" ht="67.5" x14ac:dyDescent="0.25">
      <c r="A25" s="7"/>
      <c r="B25" s="7" t="s">
        <v>9</v>
      </c>
      <c r="C25" s="124">
        <v>1136</v>
      </c>
      <c r="D25" s="7" t="s">
        <v>18</v>
      </c>
      <c r="E25" s="122" t="s">
        <v>147</v>
      </c>
      <c r="F25" s="16" t="s">
        <v>145</v>
      </c>
      <c r="G25" s="136" t="s">
        <v>19</v>
      </c>
      <c r="H25" s="33">
        <v>42278</v>
      </c>
      <c r="I25" s="82">
        <f>(6983*2)</f>
        <v>13966</v>
      </c>
      <c r="J25" s="16" t="s">
        <v>146</v>
      </c>
      <c r="K25" s="137"/>
      <c r="L25" s="110" t="s">
        <v>6</v>
      </c>
    </row>
    <row r="26" spans="1:12" x14ac:dyDescent="0.25">
      <c r="A26" s="7"/>
      <c r="B26" s="7"/>
      <c r="C26" s="124"/>
      <c r="D26" s="7"/>
      <c r="E26" s="122"/>
      <c r="F26" s="16" t="s">
        <v>145</v>
      </c>
      <c r="G26" s="136" t="s">
        <v>22</v>
      </c>
      <c r="H26" s="33"/>
      <c r="I26" s="82"/>
      <c r="J26" s="16"/>
      <c r="K26" s="137"/>
      <c r="L26" s="110"/>
    </row>
    <row r="27" spans="1:12" ht="67.5" x14ac:dyDescent="0.25">
      <c r="A27" s="7"/>
      <c r="B27" s="7" t="s">
        <v>20</v>
      </c>
      <c r="C27" s="124">
        <v>127</v>
      </c>
      <c r="D27" s="7" t="s">
        <v>18</v>
      </c>
      <c r="E27" s="122" t="s">
        <v>148</v>
      </c>
      <c r="F27" s="79" t="s">
        <v>149</v>
      </c>
      <c r="G27" s="131" t="s">
        <v>19</v>
      </c>
      <c r="H27" s="88">
        <v>33654</v>
      </c>
      <c r="I27" s="82">
        <f t="shared" ref="I27:I33" si="0">(6982*2)</f>
        <v>13964</v>
      </c>
      <c r="J27" s="16" t="s">
        <v>146</v>
      </c>
      <c r="K27" s="132"/>
      <c r="L27" s="130" t="s">
        <v>6</v>
      </c>
    </row>
    <row r="28" spans="1:12" ht="67.5" x14ac:dyDescent="0.25">
      <c r="A28" s="77"/>
      <c r="B28" s="77" t="s">
        <v>20</v>
      </c>
      <c r="C28" s="111">
        <v>128</v>
      </c>
      <c r="D28" s="77" t="s">
        <v>18</v>
      </c>
      <c r="E28" s="122" t="s">
        <v>150</v>
      </c>
      <c r="F28" s="79" t="s">
        <v>149</v>
      </c>
      <c r="G28" s="131" t="s">
        <v>19</v>
      </c>
      <c r="H28" s="88">
        <v>38124</v>
      </c>
      <c r="I28" s="82">
        <f t="shared" si="0"/>
        <v>13964</v>
      </c>
      <c r="J28" s="16" t="s">
        <v>146</v>
      </c>
      <c r="K28" s="132"/>
      <c r="L28" s="130" t="s">
        <v>6</v>
      </c>
    </row>
    <row r="29" spans="1:12" ht="67.5" x14ac:dyDescent="0.25">
      <c r="A29" s="77"/>
      <c r="B29" s="77" t="s">
        <v>20</v>
      </c>
      <c r="C29" s="111">
        <v>129</v>
      </c>
      <c r="D29" s="77" t="s">
        <v>18</v>
      </c>
      <c r="E29" s="122" t="s">
        <v>151</v>
      </c>
      <c r="F29" s="79" t="s">
        <v>149</v>
      </c>
      <c r="G29" s="131" t="s">
        <v>19</v>
      </c>
      <c r="H29" s="88">
        <v>33996</v>
      </c>
      <c r="I29" s="82">
        <f t="shared" si="0"/>
        <v>13964</v>
      </c>
      <c r="J29" s="16" t="s">
        <v>146</v>
      </c>
      <c r="K29" s="132"/>
      <c r="L29" s="130" t="s">
        <v>6</v>
      </c>
    </row>
    <row r="30" spans="1:12" ht="67.5" x14ac:dyDescent="0.25">
      <c r="A30" s="19"/>
      <c r="B30" s="19" t="s">
        <v>20</v>
      </c>
      <c r="C30" s="117">
        <v>130</v>
      </c>
      <c r="D30" s="19" t="s">
        <v>18</v>
      </c>
      <c r="E30" s="122" t="s">
        <v>152</v>
      </c>
      <c r="F30" s="79" t="s">
        <v>149</v>
      </c>
      <c r="G30" s="131" t="s">
        <v>19</v>
      </c>
      <c r="H30" s="88">
        <v>35866</v>
      </c>
      <c r="I30" s="82">
        <f t="shared" si="0"/>
        <v>13964</v>
      </c>
      <c r="J30" s="16" t="s">
        <v>146</v>
      </c>
      <c r="K30" s="132"/>
      <c r="L30" s="130" t="s">
        <v>6</v>
      </c>
    </row>
    <row r="31" spans="1:12" ht="67.5" x14ac:dyDescent="0.25">
      <c r="A31" s="77"/>
      <c r="B31" s="77" t="s">
        <v>20</v>
      </c>
      <c r="C31" s="111">
        <v>131</v>
      </c>
      <c r="D31" s="77" t="s">
        <v>18</v>
      </c>
      <c r="E31" s="122" t="s">
        <v>153</v>
      </c>
      <c r="F31" s="79" t="s">
        <v>149</v>
      </c>
      <c r="G31" s="131" t="s">
        <v>19</v>
      </c>
      <c r="H31" s="88">
        <v>38504</v>
      </c>
      <c r="I31" s="82">
        <f t="shared" si="0"/>
        <v>13964</v>
      </c>
      <c r="J31" s="16" t="s">
        <v>146</v>
      </c>
      <c r="K31" s="132"/>
      <c r="L31" s="130" t="s">
        <v>6</v>
      </c>
    </row>
    <row r="32" spans="1:12" ht="67.5" x14ac:dyDescent="0.25">
      <c r="A32" s="77"/>
      <c r="B32" s="77" t="s">
        <v>20</v>
      </c>
      <c r="C32" s="111">
        <v>132</v>
      </c>
      <c r="D32" s="77" t="s">
        <v>18</v>
      </c>
      <c r="E32" s="122" t="s">
        <v>154</v>
      </c>
      <c r="F32" s="79" t="s">
        <v>149</v>
      </c>
      <c r="G32" s="131" t="s">
        <v>19</v>
      </c>
      <c r="H32" s="88">
        <v>38573</v>
      </c>
      <c r="I32" s="82">
        <f t="shared" si="0"/>
        <v>13964</v>
      </c>
      <c r="J32" s="16" t="s">
        <v>146</v>
      </c>
      <c r="K32" s="132"/>
      <c r="L32" s="130" t="s">
        <v>6</v>
      </c>
    </row>
    <row r="33" spans="1:12" ht="67.5" x14ac:dyDescent="0.25">
      <c r="A33" s="7"/>
      <c r="B33" s="7" t="s">
        <v>20</v>
      </c>
      <c r="C33" s="124">
        <v>395</v>
      </c>
      <c r="D33" s="7" t="s">
        <v>18</v>
      </c>
      <c r="E33" s="122" t="s">
        <v>155</v>
      </c>
      <c r="F33" s="79" t="s">
        <v>149</v>
      </c>
      <c r="G33" s="131" t="s">
        <v>19</v>
      </c>
      <c r="H33" s="88">
        <v>39387</v>
      </c>
      <c r="I33" s="82">
        <f t="shared" si="0"/>
        <v>13964</v>
      </c>
      <c r="J33" s="16" t="s">
        <v>146</v>
      </c>
      <c r="K33" s="132"/>
      <c r="L33" s="130" t="s">
        <v>6</v>
      </c>
    </row>
    <row r="34" spans="1:12" ht="67.5" x14ac:dyDescent="0.25">
      <c r="A34" s="77"/>
      <c r="B34" s="77" t="s">
        <v>5</v>
      </c>
      <c r="C34" s="111">
        <v>1137</v>
      </c>
      <c r="D34" s="77" t="s">
        <v>18</v>
      </c>
      <c r="E34" s="165" t="s">
        <v>156</v>
      </c>
      <c r="F34" s="21" t="s">
        <v>157</v>
      </c>
      <c r="G34" s="131" t="s">
        <v>19</v>
      </c>
      <c r="H34" s="88">
        <v>42278</v>
      </c>
      <c r="I34" s="102">
        <f>(8530*2)</f>
        <v>17060</v>
      </c>
      <c r="J34" s="16" t="s">
        <v>146</v>
      </c>
      <c r="K34" s="132"/>
      <c r="L34" s="130" t="s">
        <v>6</v>
      </c>
    </row>
    <row r="35" spans="1:12" ht="67.5" x14ac:dyDescent="0.25">
      <c r="A35" s="77"/>
      <c r="B35" s="77" t="s">
        <v>20</v>
      </c>
      <c r="C35" s="111">
        <v>394</v>
      </c>
      <c r="D35" s="77" t="s">
        <v>18</v>
      </c>
      <c r="E35" s="122" t="s">
        <v>158</v>
      </c>
      <c r="F35" s="79" t="s">
        <v>159</v>
      </c>
      <c r="G35" s="131" t="s">
        <v>19</v>
      </c>
      <c r="H35" s="88">
        <v>40225</v>
      </c>
      <c r="I35" s="82">
        <f>(6082*2)</f>
        <v>12164</v>
      </c>
      <c r="J35" s="16" t="s">
        <v>146</v>
      </c>
      <c r="K35" s="132"/>
      <c r="L35" s="130" t="s">
        <v>6</v>
      </c>
    </row>
    <row r="36" spans="1:12" ht="67.5" x14ac:dyDescent="0.25">
      <c r="A36" s="77"/>
      <c r="B36" s="77" t="s">
        <v>20</v>
      </c>
      <c r="C36" s="111">
        <v>393</v>
      </c>
      <c r="D36" s="77" t="s">
        <v>18</v>
      </c>
      <c r="E36" s="122" t="s">
        <v>160</v>
      </c>
      <c r="F36" s="79" t="s">
        <v>159</v>
      </c>
      <c r="G36" s="131" t="s">
        <v>19</v>
      </c>
      <c r="H36" s="88">
        <v>40238</v>
      </c>
      <c r="I36" s="82">
        <f>(6082*2)</f>
        <v>12164</v>
      </c>
      <c r="J36" s="16" t="s">
        <v>146</v>
      </c>
      <c r="K36" s="132"/>
      <c r="L36" s="130" t="s">
        <v>6</v>
      </c>
    </row>
    <row r="37" spans="1:12" ht="33.75" x14ac:dyDescent="0.25">
      <c r="A37" s="7"/>
      <c r="B37" s="7"/>
      <c r="C37" s="124"/>
      <c r="D37" s="7"/>
      <c r="E37" s="122"/>
      <c r="F37" s="79" t="s">
        <v>161</v>
      </c>
      <c r="G37" s="131"/>
      <c r="H37" s="103"/>
      <c r="I37" s="82"/>
      <c r="J37" s="16"/>
      <c r="K37" s="132"/>
      <c r="L37" s="166"/>
    </row>
    <row r="38" spans="1:12" ht="67.5" x14ac:dyDescent="0.25">
      <c r="A38" s="7"/>
      <c r="B38" s="7" t="s">
        <v>20</v>
      </c>
      <c r="C38" s="124">
        <v>125</v>
      </c>
      <c r="D38" s="7" t="s">
        <v>18</v>
      </c>
      <c r="E38" s="122" t="s">
        <v>162</v>
      </c>
      <c r="F38" s="79" t="s">
        <v>163</v>
      </c>
      <c r="G38" s="131" t="s">
        <v>19</v>
      </c>
      <c r="H38" s="103">
        <v>39083</v>
      </c>
      <c r="I38" s="82">
        <f>(6983*2)</f>
        <v>13966</v>
      </c>
      <c r="J38" s="16" t="s">
        <v>146</v>
      </c>
      <c r="K38" s="132"/>
      <c r="L38" s="166" t="s">
        <v>6</v>
      </c>
    </row>
    <row r="39" spans="1:12" ht="67.5" x14ac:dyDescent="0.25">
      <c r="A39" s="7"/>
      <c r="B39" s="7" t="s">
        <v>20</v>
      </c>
      <c r="C39" s="124">
        <v>837</v>
      </c>
      <c r="D39" s="7" t="s">
        <v>18</v>
      </c>
      <c r="E39" s="122" t="s">
        <v>164</v>
      </c>
      <c r="F39" s="16" t="s">
        <v>165</v>
      </c>
      <c r="G39" s="136" t="s">
        <v>19</v>
      </c>
      <c r="H39" s="33">
        <v>39083</v>
      </c>
      <c r="I39" s="82">
        <f>(5229*2)</f>
        <v>10458</v>
      </c>
      <c r="J39" s="16" t="s">
        <v>146</v>
      </c>
      <c r="K39" s="137"/>
      <c r="L39" s="110" t="s">
        <v>6</v>
      </c>
    </row>
    <row r="40" spans="1:12" ht="67.5" x14ac:dyDescent="0.25">
      <c r="A40" s="7"/>
      <c r="B40" s="7" t="s">
        <v>20</v>
      </c>
      <c r="C40" s="124">
        <v>952</v>
      </c>
      <c r="D40" s="7" t="s">
        <v>18</v>
      </c>
      <c r="E40" s="122" t="s">
        <v>166</v>
      </c>
      <c r="F40" s="79" t="s">
        <v>159</v>
      </c>
      <c r="G40" s="113" t="s">
        <v>19</v>
      </c>
      <c r="H40" s="28">
        <v>41379</v>
      </c>
      <c r="I40" s="82">
        <f>(6082*2)</f>
        <v>12164</v>
      </c>
      <c r="J40" s="16" t="s">
        <v>146</v>
      </c>
      <c r="K40" s="115"/>
      <c r="L40" s="116" t="s">
        <v>6</v>
      </c>
    </row>
    <row r="41" spans="1:12" ht="67.5" x14ac:dyDescent="0.25">
      <c r="A41" s="7"/>
      <c r="B41" s="7" t="s">
        <v>9</v>
      </c>
      <c r="C41" s="124">
        <v>769</v>
      </c>
      <c r="D41" s="7" t="s">
        <v>18</v>
      </c>
      <c r="E41" s="122" t="s">
        <v>167</v>
      </c>
      <c r="F41" s="79" t="s">
        <v>159</v>
      </c>
      <c r="G41" s="113" t="s">
        <v>19</v>
      </c>
      <c r="H41" s="28">
        <v>41276</v>
      </c>
      <c r="I41" s="82">
        <f>(6082*2)</f>
        <v>12164</v>
      </c>
      <c r="J41" s="16" t="s">
        <v>146</v>
      </c>
      <c r="K41" s="115"/>
      <c r="L41" s="116" t="s">
        <v>6</v>
      </c>
    </row>
    <row r="42" spans="1:12" ht="67.5" x14ac:dyDescent="0.25">
      <c r="A42" s="7"/>
      <c r="B42" s="7" t="s">
        <v>9</v>
      </c>
      <c r="C42" s="124">
        <v>951</v>
      </c>
      <c r="D42" s="7" t="s">
        <v>18</v>
      </c>
      <c r="E42" s="122" t="s">
        <v>168</v>
      </c>
      <c r="F42" s="79" t="s">
        <v>169</v>
      </c>
      <c r="G42" s="113" t="s">
        <v>19</v>
      </c>
      <c r="H42" s="28">
        <v>41379</v>
      </c>
      <c r="I42" s="82">
        <f>(5390*2)</f>
        <v>10780</v>
      </c>
      <c r="J42" s="16" t="s">
        <v>146</v>
      </c>
      <c r="K42" s="115"/>
      <c r="L42" s="116" t="s">
        <v>6</v>
      </c>
    </row>
    <row r="43" spans="1:12" ht="67.5" x14ac:dyDescent="0.25">
      <c r="A43" s="7"/>
      <c r="B43" s="7" t="s">
        <v>9</v>
      </c>
      <c r="C43" s="124">
        <v>967</v>
      </c>
      <c r="D43" s="7" t="s">
        <v>18</v>
      </c>
      <c r="E43" s="122" t="s">
        <v>170</v>
      </c>
      <c r="F43" s="79" t="s">
        <v>169</v>
      </c>
      <c r="G43" s="113" t="s">
        <v>19</v>
      </c>
      <c r="H43" s="28">
        <v>41421</v>
      </c>
      <c r="I43" s="82">
        <f>(5390*2)</f>
        <v>10780</v>
      </c>
      <c r="J43" s="16" t="s">
        <v>146</v>
      </c>
      <c r="K43" s="115"/>
      <c r="L43" s="116" t="s">
        <v>6</v>
      </c>
    </row>
    <row r="44" spans="1:12" ht="101.25" x14ac:dyDescent="0.25">
      <c r="A44" s="77"/>
      <c r="B44" s="77" t="s">
        <v>5</v>
      </c>
      <c r="C44" s="111">
        <v>376</v>
      </c>
      <c r="D44" s="77" t="s">
        <v>18</v>
      </c>
      <c r="E44" s="167" t="s">
        <v>171</v>
      </c>
      <c r="F44" s="16" t="s">
        <v>172</v>
      </c>
      <c r="G44" s="131" t="s">
        <v>19</v>
      </c>
      <c r="H44" s="33">
        <v>42278</v>
      </c>
      <c r="I44" s="82">
        <f>(9734*2)</f>
        <v>19468</v>
      </c>
      <c r="J44" s="79" t="s">
        <v>173</v>
      </c>
      <c r="K44" s="132"/>
      <c r="L44" s="110" t="s">
        <v>6</v>
      </c>
    </row>
    <row r="45" spans="1:12" ht="101.25" x14ac:dyDescent="0.25">
      <c r="A45" s="77"/>
      <c r="B45" s="77" t="s">
        <v>5</v>
      </c>
      <c r="C45" s="111">
        <v>651</v>
      </c>
      <c r="D45" s="77" t="s">
        <v>18</v>
      </c>
      <c r="E45" s="164" t="s">
        <v>174</v>
      </c>
      <c r="F45" s="13" t="s">
        <v>175</v>
      </c>
      <c r="G45" s="123" t="s">
        <v>19</v>
      </c>
      <c r="H45" s="33">
        <v>42278</v>
      </c>
      <c r="I45" s="108">
        <f>(7490*2)</f>
        <v>14980</v>
      </c>
      <c r="J45" s="79" t="s">
        <v>173</v>
      </c>
      <c r="K45" s="109"/>
      <c r="L45" s="110" t="s">
        <v>6</v>
      </c>
    </row>
    <row r="46" spans="1:12" ht="56.25" x14ac:dyDescent="0.25">
      <c r="A46" s="77"/>
      <c r="B46" s="77"/>
      <c r="C46" s="111"/>
      <c r="D46" s="77"/>
      <c r="E46" s="112"/>
      <c r="F46" s="13" t="s">
        <v>176</v>
      </c>
      <c r="G46" s="113" t="s">
        <v>22</v>
      </c>
      <c r="H46" s="28"/>
      <c r="I46" s="114"/>
      <c r="J46" s="27"/>
      <c r="K46" s="115"/>
      <c r="L46" s="116"/>
    </row>
    <row r="47" spans="1:12" ht="101.25" x14ac:dyDescent="0.25">
      <c r="A47" s="19"/>
      <c r="B47" s="19" t="s">
        <v>5</v>
      </c>
      <c r="C47" s="117">
        <v>1242</v>
      </c>
      <c r="D47" s="19" t="s">
        <v>18</v>
      </c>
      <c r="E47" s="118" t="s">
        <v>177</v>
      </c>
      <c r="F47" s="13" t="s">
        <v>178</v>
      </c>
      <c r="G47" s="113" t="s">
        <v>19</v>
      </c>
      <c r="H47" s="28">
        <v>42402</v>
      </c>
      <c r="I47" s="82">
        <f>(6187*2)</f>
        <v>12374</v>
      </c>
      <c r="J47" s="27" t="s">
        <v>173</v>
      </c>
      <c r="K47" s="115"/>
      <c r="L47" s="116" t="s">
        <v>6</v>
      </c>
    </row>
    <row r="48" spans="1:12" ht="101.25" x14ac:dyDescent="0.25">
      <c r="A48" s="5"/>
      <c r="B48" s="5" t="s">
        <v>9</v>
      </c>
      <c r="C48" s="119">
        <v>1305</v>
      </c>
      <c r="D48" s="7" t="s">
        <v>21</v>
      </c>
      <c r="E48" s="16" t="s">
        <v>179</v>
      </c>
      <c r="F48" s="120" t="s">
        <v>23</v>
      </c>
      <c r="G48" s="10" t="s">
        <v>19</v>
      </c>
      <c r="H48" s="121">
        <v>42562</v>
      </c>
      <c r="I48" s="82">
        <f>(3024*2)</f>
        <v>6048</v>
      </c>
      <c r="J48" s="79" t="s">
        <v>173</v>
      </c>
      <c r="K48" s="113" t="s">
        <v>7</v>
      </c>
      <c r="L48" s="15"/>
    </row>
    <row r="49" spans="1:12" ht="67.5" x14ac:dyDescent="0.25">
      <c r="A49" s="77"/>
      <c r="B49" s="77" t="s">
        <v>5</v>
      </c>
      <c r="C49" s="111">
        <v>115</v>
      </c>
      <c r="D49" s="77" t="s">
        <v>18</v>
      </c>
      <c r="E49" s="122" t="s">
        <v>180</v>
      </c>
      <c r="F49" s="79" t="s">
        <v>181</v>
      </c>
      <c r="G49" s="123" t="s">
        <v>19</v>
      </c>
      <c r="H49" s="33">
        <v>42278</v>
      </c>
      <c r="I49" s="102">
        <f>(11898*2)</f>
        <v>23796</v>
      </c>
      <c r="J49" s="79" t="s">
        <v>182</v>
      </c>
      <c r="K49" s="109"/>
      <c r="L49" s="110" t="s">
        <v>6</v>
      </c>
    </row>
    <row r="50" spans="1:12" ht="67.5" x14ac:dyDescent="0.25">
      <c r="A50" s="7"/>
      <c r="B50" s="7" t="s">
        <v>20</v>
      </c>
      <c r="C50" s="124">
        <v>119</v>
      </c>
      <c r="D50" s="7" t="s">
        <v>21</v>
      </c>
      <c r="E50" s="122" t="s">
        <v>183</v>
      </c>
      <c r="F50" s="16" t="s">
        <v>184</v>
      </c>
      <c r="G50" s="123" t="s">
        <v>19</v>
      </c>
      <c r="H50" s="33">
        <v>38062</v>
      </c>
      <c r="I50" s="102">
        <f>(10647*2)</f>
        <v>21294</v>
      </c>
      <c r="J50" s="79" t="s">
        <v>182</v>
      </c>
      <c r="K50" s="109" t="s">
        <v>7</v>
      </c>
      <c r="L50" s="110"/>
    </row>
    <row r="51" spans="1:12" ht="67.5" x14ac:dyDescent="0.25">
      <c r="A51" s="7"/>
      <c r="B51" s="7" t="s">
        <v>20</v>
      </c>
      <c r="C51" s="124">
        <v>374</v>
      </c>
      <c r="D51" s="7" t="s">
        <v>21</v>
      </c>
      <c r="E51" s="125" t="s">
        <v>185</v>
      </c>
      <c r="F51" s="126" t="s">
        <v>186</v>
      </c>
      <c r="G51" s="127" t="s">
        <v>19</v>
      </c>
      <c r="H51" s="97">
        <v>38463</v>
      </c>
      <c r="I51" s="102">
        <f>(10647*2)</f>
        <v>21294</v>
      </c>
      <c r="J51" s="79" t="s">
        <v>182</v>
      </c>
      <c r="K51" s="128"/>
      <c r="L51" s="129" t="s">
        <v>6</v>
      </c>
    </row>
    <row r="52" spans="1:12" ht="67.5" x14ac:dyDescent="0.25">
      <c r="A52" s="7"/>
      <c r="B52" s="7" t="s">
        <v>20</v>
      </c>
      <c r="C52" s="124">
        <v>120</v>
      </c>
      <c r="D52" s="7" t="s">
        <v>18</v>
      </c>
      <c r="E52" s="122" t="s">
        <v>187</v>
      </c>
      <c r="F52" s="27" t="s">
        <v>188</v>
      </c>
      <c r="G52" s="123" t="s">
        <v>19</v>
      </c>
      <c r="H52" s="88">
        <v>39181</v>
      </c>
      <c r="I52" s="102">
        <f>(7606*2)</f>
        <v>15212</v>
      </c>
      <c r="J52" s="79" t="s">
        <v>182</v>
      </c>
      <c r="K52" s="109"/>
      <c r="L52" s="130" t="s">
        <v>6</v>
      </c>
    </row>
    <row r="53" spans="1:12" ht="67.5" x14ac:dyDescent="0.25">
      <c r="A53" s="77"/>
      <c r="B53" s="77" t="s">
        <v>20</v>
      </c>
      <c r="C53" s="111">
        <v>117</v>
      </c>
      <c r="D53" s="77" t="s">
        <v>21</v>
      </c>
      <c r="E53" s="122" t="s">
        <v>189</v>
      </c>
      <c r="F53" s="27" t="s">
        <v>190</v>
      </c>
      <c r="G53" s="123" t="s">
        <v>19</v>
      </c>
      <c r="H53" s="88">
        <v>35500</v>
      </c>
      <c r="I53" s="102">
        <f>(6982*2)</f>
        <v>13964</v>
      </c>
      <c r="J53" s="79" t="s">
        <v>182</v>
      </c>
      <c r="K53" s="109" t="s">
        <v>7</v>
      </c>
      <c r="L53" s="130"/>
    </row>
    <row r="54" spans="1:12" ht="67.5" x14ac:dyDescent="0.25">
      <c r="A54" s="77"/>
      <c r="B54" s="77" t="s">
        <v>9</v>
      </c>
      <c r="C54" s="111">
        <v>457</v>
      </c>
      <c r="D54" s="77" t="s">
        <v>18</v>
      </c>
      <c r="E54" s="122" t="s">
        <v>191</v>
      </c>
      <c r="F54" s="27" t="s">
        <v>192</v>
      </c>
      <c r="G54" s="123" t="s">
        <v>19</v>
      </c>
      <c r="H54" s="88">
        <v>42278</v>
      </c>
      <c r="I54" s="102">
        <f>(6983*2)</f>
        <v>13966</v>
      </c>
      <c r="J54" s="79" t="s">
        <v>182</v>
      </c>
      <c r="K54" s="109" t="s">
        <v>7</v>
      </c>
      <c r="L54" s="130"/>
    </row>
    <row r="55" spans="1:12" ht="67.5" x14ac:dyDescent="0.25">
      <c r="A55" s="77"/>
      <c r="B55" s="77" t="s">
        <v>20</v>
      </c>
      <c r="C55" s="111">
        <v>537</v>
      </c>
      <c r="D55" s="77" t="s">
        <v>18</v>
      </c>
      <c r="E55" s="122" t="s">
        <v>193</v>
      </c>
      <c r="F55" s="27" t="s">
        <v>192</v>
      </c>
      <c r="G55" s="131" t="s">
        <v>19</v>
      </c>
      <c r="H55" s="20">
        <v>39873</v>
      </c>
      <c r="I55" s="102">
        <f>(6982*2)</f>
        <v>13964</v>
      </c>
      <c r="J55" s="79" t="s">
        <v>182</v>
      </c>
      <c r="K55" s="132"/>
      <c r="L55" s="133" t="s">
        <v>6</v>
      </c>
    </row>
    <row r="56" spans="1:12" ht="67.5" x14ac:dyDescent="0.25">
      <c r="A56" s="19"/>
      <c r="B56" s="19" t="s">
        <v>9</v>
      </c>
      <c r="C56" s="117">
        <v>1352</v>
      </c>
      <c r="D56" s="19" t="s">
        <v>18</v>
      </c>
      <c r="E56" s="120" t="s">
        <v>194</v>
      </c>
      <c r="F56" s="27" t="s">
        <v>192</v>
      </c>
      <c r="G56" s="113" t="s">
        <v>19</v>
      </c>
      <c r="H56" s="20">
        <v>42737</v>
      </c>
      <c r="I56" s="102">
        <f>(6714*2)</f>
        <v>13428</v>
      </c>
      <c r="J56" s="27" t="s">
        <v>182</v>
      </c>
      <c r="K56" s="115" t="s">
        <v>7</v>
      </c>
      <c r="L56" s="133"/>
    </row>
    <row r="57" spans="1:12" ht="67.5" x14ac:dyDescent="0.25">
      <c r="A57" s="77"/>
      <c r="B57" s="77" t="s">
        <v>20</v>
      </c>
      <c r="C57" s="111">
        <v>400</v>
      </c>
      <c r="D57" s="77" t="s">
        <v>21</v>
      </c>
      <c r="E57" s="122" t="s">
        <v>195</v>
      </c>
      <c r="F57" s="13" t="s">
        <v>196</v>
      </c>
      <c r="G57" s="131" t="s">
        <v>19</v>
      </c>
      <c r="H57" s="134">
        <v>39449</v>
      </c>
      <c r="I57" s="102">
        <f>(6982*2)</f>
        <v>13964</v>
      </c>
      <c r="J57" s="79" t="s">
        <v>182</v>
      </c>
      <c r="K57" s="132" t="s">
        <v>7</v>
      </c>
      <c r="L57" s="135"/>
    </row>
    <row r="58" spans="1:12" ht="67.5" x14ac:dyDescent="0.25">
      <c r="A58" s="77"/>
      <c r="B58" s="77" t="s">
        <v>5</v>
      </c>
      <c r="C58" s="111">
        <v>1141</v>
      </c>
      <c r="D58" s="77" t="s">
        <v>21</v>
      </c>
      <c r="E58" s="122" t="s">
        <v>197</v>
      </c>
      <c r="F58" s="16" t="s">
        <v>198</v>
      </c>
      <c r="G58" s="136" t="s">
        <v>19</v>
      </c>
      <c r="H58" s="52">
        <v>42278</v>
      </c>
      <c r="I58" s="102">
        <f>(7530*2)</f>
        <v>15060</v>
      </c>
      <c r="J58" s="79" t="s">
        <v>182</v>
      </c>
      <c r="K58" s="137"/>
      <c r="L58" s="138" t="s">
        <v>6</v>
      </c>
    </row>
    <row r="59" spans="1:12" ht="67.5" x14ac:dyDescent="0.25">
      <c r="A59" s="77"/>
      <c r="B59" s="77" t="s">
        <v>9</v>
      </c>
      <c r="C59" s="111">
        <v>1142</v>
      </c>
      <c r="D59" s="77" t="s">
        <v>18</v>
      </c>
      <c r="E59" s="122" t="s">
        <v>199</v>
      </c>
      <c r="F59" s="16" t="s">
        <v>188</v>
      </c>
      <c r="G59" s="136" t="s">
        <v>19</v>
      </c>
      <c r="H59" s="52">
        <v>42278</v>
      </c>
      <c r="I59" s="82">
        <f>(7586*2)</f>
        <v>15172</v>
      </c>
      <c r="J59" s="79" t="s">
        <v>182</v>
      </c>
      <c r="K59" s="137"/>
      <c r="L59" s="138" t="s">
        <v>6</v>
      </c>
    </row>
    <row r="60" spans="1:12" ht="67.5" x14ac:dyDescent="0.25">
      <c r="A60" s="77"/>
      <c r="B60" s="77" t="s">
        <v>9</v>
      </c>
      <c r="C60" s="111">
        <v>1256</v>
      </c>
      <c r="D60" s="77" t="s">
        <v>18</v>
      </c>
      <c r="E60" s="122" t="s">
        <v>200</v>
      </c>
      <c r="F60" s="16" t="s">
        <v>188</v>
      </c>
      <c r="G60" s="136" t="s">
        <v>19</v>
      </c>
      <c r="H60" s="52">
        <v>42425</v>
      </c>
      <c r="I60" s="82">
        <f>(7586*2)</f>
        <v>15172</v>
      </c>
      <c r="J60" s="79" t="s">
        <v>182</v>
      </c>
      <c r="K60" s="137"/>
      <c r="L60" s="138" t="s">
        <v>6</v>
      </c>
    </row>
    <row r="61" spans="1:12" ht="67.5" x14ac:dyDescent="0.25">
      <c r="A61" s="77"/>
      <c r="B61" s="77" t="s">
        <v>9</v>
      </c>
      <c r="C61" s="111">
        <v>1257</v>
      </c>
      <c r="D61" s="77" t="s">
        <v>18</v>
      </c>
      <c r="E61" s="122" t="s">
        <v>201</v>
      </c>
      <c r="F61" s="16" t="s">
        <v>188</v>
      </c>
      <c r="G61" s="136" t="s">
        <v>19</v>
      </c>
      <c r="H61" s="52">
        <v>42433</v>
      </c>
      <c r="I61" s="82">
        <f>(7586*2)</f>
        <v>15172</v>
      </c>
      <c r="J61" s="79" t="s">
        <v>182</v>
      </c>
      <c r="K61" s="137"/>
      <c r="L61" s="138" t="s">
        <v>6</v>
      </c>
    </row>
    <row r="62" spans="1:12" ht="67.5" x14ac:dyDescent="0.25">
      <c r="A62" s="7"/>
      <c r="B62" s="7" t="s">
        <v>20</v>
      </c>
      <c r="C62" s="124">
        <v>109</v>
      </c>
      <c r="D62" s="7" t="s">
        <v>18</v>
      </c>
      <c r="E62" s="122" t="s">
        <v>202</v>
      </c>
      <c r="F62" s="79" t="s">
        <v>128</v>
      </c>
      <c r="G62" s="131" t="s">
        <v>19</v>
      </c>
      <c r="H62" s="134">
        <v>36938</v>
      </c>
      <c r="I62" s="102">
        <f>(6435*2)</f>
        <v>12870</v>
      </c>
      <c r="J62" s="79" t="s">
        <v>182</v>
      </c>
      <c r="K62" s="132"/>
      <c r="L62" s="135" t="s">
        <v>6</v>
      </c>
    </row>
    <row r="63" spans="1:12" ht="67.5" x14ac:dyDescent="0.25">
      <c r="A63" s="38"/>
      <c r="B63" s="38" t="s">
        <v>20</v>
      </c>
      <c r="C63" s="139">
        <v>202</v>
      </c>
      <c r="D63" s="38" t="s">
        <v>18</v>
      </c>
      <c r="E63" s="122" t="s">
        <v>203</v>
      </c>
      <c r="F63" s="27" t="s">
        <v>204</v>
      </c>
      <c r="G63" s="131" t="s">
        <v>19</v>
      </c>
      <c r="H63" s="20">
        <v>39121</v>
      </c>
      <c r="I63" s="102">
        <f>(4826*2)</f>
        <v>9652</v>
      </c>
      <c r="J63" s="79" t="s">
        <v>182</v>
      </c>
      <c r="K63" s="132"/>
      <c r="L63" s="133" t="s">
        <v>6</v>
      </c>
    </row>
    <row r="64" spans="1:12" ht="67.5" x14ac:dyDescent="0.25">
      <c r="A64" s="7"/>
      <c r="B64" s="7" t="s">
        <v>20</v>
      </c>
      <c r="C64" s="124">
        <v>118</v>
      </c>
      <c r="D64" s="7" t="s">
        <v>21</v>
      </c>
      <c r="E64" s="122" t="s">
        <v>205</v>
      </c>
      <c r="F64" s="27" t="s">
        <v>206</v>
      </c>
      <c r="G64" s="131" t="s">
        <v>19</v>
      </c>
      <c r="H64" s="140">
        <v>39209</v>
      </c>
      <c r="I64" s="82">
        <f>(4641*2)</f>
        <v>9282</v>
      </c>
      <c r="J64" s="79" t="s">
        <v>182</v>
      </c>
      <c r="K64" s="132" t="s">
        <v>7</v>
      </c>
      <c r="L64" s="133"/>
    </row>
    <row r="65" spans="1:12" ht="67.5" x14ac:dyDescent="0.25">
      <c r="A65" s="7"/>
      <c r="B65" s="7" t="s">
        <v>20</v>
      </c>
      <c r="C65" s="124">
        <v>390</v>
      </c>
      <c r="D65" s="7" t="s">
        <v>21</v>
      </c>
      <c r="E65" s="141" t="s">
        <v>207</v>
      </c>
      <c r="F65" s="142" t="s">
        <v>206</v>
      </c>
      <c r="G65" s="127" t="s">
        <v>19</v>
      </c>
      <c r="H65" s="143">
        <v>39506</v>
      </c>
      <c r="I65" s="82">
        <f>(4641*2)</f>
        <v>9282</v>
      </c>
      <c r="J65" s="79" t="s">
        <v>182</v>
      </c>
      <c r="K65" s="128" t="s">
        <v>7</v>
      </c>
      <c r="L65" s="144"/>
    </row>
    <row r="66" spans="1:12" ht="67.5" x14ac:dyDescent="0.25">
      <c r="A66" s="7"/>
      <c r="B66" s="7" t="s">
        <v>9</v>
      </c>
      <c r="C66" s="124">
        <v>773</v>
      </c>
      <c r="D66" s="145" t="s">
        <v>21</v>
      </c>
      <c r="E66" s="146" t="s">
        <v>208</v>
      </c>
      <c r="F66" s="142" t="s">
        <v>209</v>
      </c>
      <c r="G66" s="147" t="s">
        <v>19</v>
      </c>
      <c r="H66" s="148">
        <v>42737</v>
      </c>
      <c r="I66" s="108">
        <f>(3600*2)</f>
        <v>7200</v>
      </c>
      <c r="J66" s="79" t="s">
        <v>182</v>
      </c>
      <c r="K66" s="128" t="s">
        <v>7</v>
      </c>
      <c r="L66" s="149"/>
    </row>
    <row r="67" spans="1:12" ht="67.5" x14ac:dyDescent="0.25">
      <c r="A67" s="7"/>
      <c r="B67" s="7" t="s">
        <v>9</v>
      </c>
      <c r="C67" s="124">
        <v>1292</v>
      </c>
      <c r="D67" s="145" t="s">
        <v>21</v>
      </c>
      <c r="E67" s="146" t="s">
        <v>210</v>
      </c>
      <c r="F67" s="142" t="s">
        <v>211</v>
      </c>
      <c r="G67" s="147" t="s">
        <v>19</v>
      </c>
      <c r="H67" s="148">
        <v>42492</v>
      </c>
      <c r="I67" s="102">
        <f>(3909*2)</f>
        <v>7818</v>
      </c>
      <c r="J67" s="79" t="s">
        <v>182</v>
      </c>
      <c r="K67" s="128" t="s">
        <v>7</v>
      </c>
      <c r="L67" s="149"/>
    </row>
    <row r="68" spans="1:12" ht="68.25" thickBot="1" x14ac:dyDescent="0.3">
      <c r="A68" s="55"/>
      <c r="B68" s="55" t="s">
        <v>20</v>
      </c>
      <c r="C68" s="150">
        <v>392</v>
      </c>
      <c r="D68" s="55" t="s">
        <v>18</v>
      </c>
      <c r="E68" s="151" t="s">
        <v>212</v>
      </c>
      <c r="F68" s="152" t="s">
        <v>85</v>
      </c>
      <c r="G68" s="153" t="s">
        <v>19</v>
      </c>
      <c r="H68" s="154">
        <v>39661</v>
      </c>
      <c r="I68" s="155">
        <f>(3318*2)</f>
        <v>6636</v>
      </c>
      <c r="J68" s="152" t="s">
        <v>182</v>
      </c>
      <c r="K68" s="156" t="s">
        <v>7</v>
      </c>
      <c r="L68" s="157"/>
    </row>
    <row r="69" spans="1:12" ht="112.5" x14ac:dyDescent="0.25">
      <c r="A69" s="5"/>
      <c r="B69" s="5" t="s">
        <v>20</v>
      </c>
      <c r="C69" s="6">
        <v>368</v>
      </c>
      <c r="D69" s="7" t="s">
        <v>18</v>
      </c>
      <c r="E69" s="16" t="s">
        <v>27</v>
      </c>
      <c r="F69" s="9" t="s">
        <v>26</v>
      </c>
      <c r="G69" s="10" t="s">
        <v>19</v>
      </c>
      <c r="H69" s="11">
        <v>39387</v>
      </c>
      <c r="I69" s="26">
        <f>(4322*2)</f>
        <v>8644</v>
      </c>
      <c r="J69" s="13" t="s">
        <v>24</v>
      </c>
      <c r="K69" s="14"/>
      <c r="L69" s="15" t="s">
        <v>6</v>
      </c>
    </row>
    <row r="70" spans="1:12" ht="112.5" x14ac:dyDescent="0.25">
      <c r="A70" s="5"/>
      <c r="B70" s="5" t="s">
        <v>20</v>
      </c>
      <c r="C70" s="6">
        <v>474</v>
      </c>
      <c r="D70" s="7" t="s">
        <v>18</v>
      </c>
      <c r="E70" s="16" t="s">
        <v>28</v>
      </c>
      <c r="F70" s="9" t="s">
        <v>29</v>
      </c>
      <c r="G70" s="10" t="s">
        <v>19</v>
      </c>
      <c r="H70" s="11">
        <v>39692</v>
      </c>
      <c r="I70" s="26">
        <f>(4322*2)</f>
        <v>8644</v>
      </c>
      <c r="J70" s="13" t="s">
        <v>24</v>
      </c>
      <c r="K70" s="14"/>
      <c r="L70" s="15" t="s">
        <v>6</v>
      </c>
    </row>
    <row r="71" spans="1:12" ht="112.5" x14ac:dyDescent="0.25">
      <c r="A71" s="5"/>
      <c r="B71" s="5" t="s">
        <v>9</v>
      </c>
      <c r="C71" s="6">
        <v>1155</v>
      </c>
      <c r="D71" s="7" t="s">
        <v>18</v>
      </c>
      <c r="E71" s="16" t="s">
        <v>30</v>
      </c>
      <c r="F71" s="9" t="s">
        <v>29</v>
      </c>
      <c r="G71" s="10" t="s">
        <v>19</v>
      </c>
      <c r="H71" s="11">
        <v>42278</v>
      </c>
      <c r="I71" s="12">
        <f t="shared" ref="I68:I72" si="1">(4022*2)</f>
        <v>8044</v>
      </c>
      <c r="J71" s="13" t="s">
        <v>24</v>
      </c>
      <c r="K71" s="14"/>
      <c r="L71" s="15" t="s">
        <v>6</v>
      </c>
    </row>
    <row r="72" spans="1:12" ht="112.5" x14ac:dyDescent="0.25">
      <c r="A72" s="5"/>
      <c r="B72" s="5" t="s">
        <v>20</v>
      </c>
      <c r="C72" s="6">
        <v>697</v>
      </c>
      <c r="D72" s="7" t="s">
        <v>18</v>
      </c>
      <c r="E72" s="16" t="s">
        <v>31</v>
      </c>
      <c r="F72" s="9" t="s">
        <v>29</v>
      </c>
      <c r="G72" s="10" t="s">
        <v>19</v>
      </c>
      <c r="H72" s="11">
        <v>40315</v>
      </c>
      <c r="I72" s="12">
        <f t="shared" si="1"/>
        <v>8044</v>
      </c>
      <c r="J72" s="13" t="s">
        <v>24</v>
      </c>
      <c r="K72" s="14"/>
      <c r="L72" s="15" t="s">
        <v>6</v>
      </c>
    </row>
    <row r="73" spans="1:12" ht="112.5" x14ac:dyDescent="0.25">
      <c r="A73" s="5"/>
      <c r="B73" s="5" t="s">
        <v>20</v>
      </c>
      <c r="C73" s="6">
        <v>633</v>
      </c>
      <c r="D73" s="7" t="s">
        <v>18</v>
      </c>
      <c r="E73" s="21" t="s">
        <v>32</v>
      </c>
      <c r="F73" s="17" t="s">
        <v>33</v>
      </c>
      <c r="G73" s="10" t="s">
        <v>19</v>
      </c>
      <c r="H73" s="23">
        <v>40182</v>
      </c>
      <c r="I73" s="26">
        <f>(4322*2)</f>
        <v>8644</v>
      </c>
      <c r="J73" s="13" t="s">
        <v>24</v>
      </c>
      <c r="K73" s="14"/>
      <c r="L73" s="25" t="s">
        <v>6</v>
      </c>
    </row>
    <row r="74" spans="1:12" ht="112.5" x14ac:dyDescent="0.25">
      <c r="A74" s="5"/>
      <c r="B74" s="5" t="s">
        <v>9</v>
      </c>
      <c r="C74" s="6">
        <v>989</v>
      </c>
      <c r="D74" s="7" t="s">
        <v>18</v>
      </c>
      <c r="E74" s="21" t="s">
        <v>34</v>
      </c>
      <c r="F74" s="17" t="s">
        <v>25</v>
      </c>
      <c r="G74" s="10" t="s">
        <v>19</v>
      </c>
      <c r="H74" s="11">
        <v>42278</v>
      </c>
      <c r="I74" s="12">
        <f>(2163*2)</f>
        <v>4326</v>
      </c>
      <c r="J74" s="13" t="s">
        <v>24</v>
      </c>
      <c r="K74" s="14" t="s">
        <v>7</v>
      </c>
      <c r="L74" s="15"/>
    </row>
    <row r="75" spans="1:12" ht="112.5" x14ac:dyDescent="0.25">
      <c r="A75" s="5"/>
      <c r="B75" s="5" t="s">
        <v>9</v>
      </c>
      <c r="C75" s="6">
        <v>1403</v>
      </c>
      <c r="D75" s="7" t="s">
        <v>18</v>
      </c>
      <c r="E75" s="21" t="s">
        <v>35</v>
      </c>
      <c r="F75" s="17" t="s">
        <v>36</v>
      </c>
      <c r="G75" s="10" t="s">
        <v>19</v>
      </c>
      <c r="H75" s="11">
        <v>42857</v>
      </c>
      <c r="I75" s="12">
        <f t="shared" ref="I75:I80" si="2">(2163*2)</f>
        <v>4326</v>
      </c>
      <c r="J75" s="13" t="s">
        <v>24</v>
      </c>
      <c r="K75" s="14"/>
      <c r="L75" s="15" t="s">
        <v>6</v>
      </c>
    </row>
    <row r="76" spans="1:12" ht="112.5" x14ac:dyDescent="0.25">
      <c r="A76" s="5"/>
      <c r="B76" s="5" t="s">
        <v>9</v>
      </c>
      <c r="C76" s="6">
        <v>1322</v>
      </c>
      <c r="D76" s="7" t="s">
        <v>18</v>
      </c>
      <c r="E76" s="21" t="s">
        <v>37</v>
      </c>
      <c r="F76" s="17" t="s">
        <v>38</v>
      </c>
      <c r="G76" s="10" t="s">
        <v>19</v>
      </c>
      <c r="H76" s="23">
        <v>42597</v>
      </c>
      <c r="I76" s="12">
        <f t="shared" si="2"/>
        <v>4326</v>
      </c>
      <c r="J76" s="13" t="s">
        <v>24</v>
      </c>
      <c r="K76" s="14" t="s">
        <v>7</v>
      </c>
      <c r="L76" s="25"/>
    </row>
    <row r="77" spans="1:12" ht="112.5" x14ac:dyDescent="0.25">
      <c r="A77" s="5"/>
      <c r="B77" s="5" t="s">
        <v>9</v>
      </c>
      <c r="C77" s="6">
        <v>578</v>
      </c>
      <c r="D77" s="7" t="s">
        <v>18</v>
      </c>
      <c r="E77" s="21" t="s">
        <v>39</v>
      </c>
      <c r="F77" s="17" t="s">
        <v>40</v>
      </c>
      <c r="G77" s="10" t="s">
        <v>19</v>
      </c>
      <c r="H77" s="23">
        <v>42317</v>
      </c>
      <c r="I77" s="12">
        <f t="shared" si="2"/>
        <v>4326</v>
      </c>
      <c r="J77" s="13" t="s">
        <v>24</v>
      </c>
      <c r="K77" s="14" t="s">
        <v>7</v>
      </c>
      <c r="L77" s="25"/>
    </row>
    <row r="78" spans="1:12" ht="112.5" x14ac:dyDescent="0.25">
      <c r="A78" s="5"/>
      <c r="B78" s="5" t="s">
        <v>9</v>
      </c>
      <c r="C78" s="6">
        <v>931</v>
      </c>
      <c r="D78" s="7" t="s">
        <v>18</v>
      </c>
      <c r="E78" s="21" t="s">
        <v>41</v>
      </c>
      <c r="F78" s="17" t="s">
        <v>40</v>
      </c>
      <c r="G78" s="10" t="s">
        <v>19</v>
      </c>
      <c r="H78" s="23">
        <v>42317</v>
      </c>
      <c r="I78" s="12">
        <f t="shared" si="2"/>
        <v>4326</v>
      </c>
      <c r="J78" s="13" t="s">
        <v>24</v>
      </c>
      <c r="K78" s="14" t="s">
        <v>7</v>
      </c>
      <c r="L78" s="25"/>
    </row>
    <row r="79" spans="1:12" ht="112.5" x14ac:dyDescent="0.25">
      <c r="A79" s="5"/>
      <c r="B79" s="5" t="s">
        <v>9</v>
      </c>
      <c r="C79" s="6"/>
      <c r="D79" s="7" t="s">
        <v>18</v>
      </c>
      <c r="E79" s="21" t="s">
        <v>42</v>
      </c>
      <c r="F79" s="17" t="s">
        <v>40</v>
      </c>
      <c r="G79" s="10" t="s">
        <v>19</v>
      </c>
      <c r="H79" s="23">
        <v>42891</v>
      </c>
      <c r="I79" s="12">
        <f t="shared" si="2"/>
        <v>4326</v>
      </c>
      <c r="J79" s="13" t="s">
        <v>24</v>
      </c>
      <c r="K79" s="14" t="s">
        <v>7</v>
      </c>
      <c r="L79" s="25"/>
    </row>
    <row r="80" spans="1:12" ht="112.5" x14ac:dyDescent="0.25">
      <c r="A80" s="5"/>
      <c r="B80" s="5" t="s">
        <v>9</v>
      </c>
      <c r="C80" s="6">
        <v>1190</v>
      </c>
      <c r="D80" s="7" t="s">
        <v>18</v>
      </c>
      <c r="E80" s="21" t="s">
        <v>43</v>
      </c>
      <c r="F80" s="17" t="s">
        <v>44</v>
      </c>
      <c r="G80" s="10" t="s">
        <v>19</v>
      </c>
      <c r="H80" s="23">
        <v>42317</v>
      </c>
      <c r="I80" s="12">
        <f t="shared" si="2"/>
        <v>4326</v>
      </c>
      <c r="J80" s="13" t="s">
        <v>24</v>
      </c>
      <c r="K80" s="14" t="s">
        <v>7</v>
      </c>
      <c r="L80" s="25"/>
    </row>
    <row r="81" spans="1:12" ht="112.5" x14ac:dyDescent="0.25">
      <c r="A81" s="5"/>
      <c r="B81" s="5" t="s">
        <v>9</v>
      </c>
      <c r="C81" s="6">
        <v>1145</v>
      </c>
      <c r="D81" s="7" t="s">
        <v>18</v>
      </c>
      <c r="E81" s="16" t="s">
        <v>45</v>
      </c>
      <c r="F81" s="9" t="s">
        <v>46</v>
      </c>
      <c r="G81" s="10" t="s">
        <v>19</v>
      </c>
      <c r="H81" s="11">
        <v>42278</v>
      </c>
      <c r="I81" s="12">
        <f>(3786*2)</f>
        <v>7572</v>
      </c>
      <c r="J81" s="13" t="s">
        <v>24</v>
      </c>
      <c r="K81" s="14" t="s">
        <v>7</v>
      </c>
      <c r="L81" s="15"/>
    </row>
    <row r="82" spans="1:12" ht="101.25" x14ac:dyDescent="0.25">
      <c r="A82" s="5"/>
      <c r="B82" s="5" t="s">
        <v>5</v>
      </c>
      <c r="C82" s="34">
        <v>1168</v>
      </c>
      <c r="D82" s="35" t="s">
        <v>18</v>
      </c>
      <c r="E82" s="16" t="s">
        <v>47</v>
      </c>
      <c r="F82" s="9" t="s">
        <v>48</v>
      </c>
      <c r="G82" s="10" t="s">
        <v>19</v>
      </c>
      <c r="H82" s="11">
        <v>42278</v>
      </c>
      <c r="I82" s="12">
        <f>(9734*2)</f>
        <v>19468</v>
      </c>
      <c r="J82" s="13" t="s">
        <v>49</v>
      </c>
      <c r="K82" s="14" t="s">
        <v>7</v>
      </c>
      <c r="L82" s="15"/>
    </row>
    <row r="83" spans="1:12" ht="101.25" x14ac:dyDescent="0.25">
      <c r="A83" s="5"/>
      <c r="B83" s="5" t="s">
        <v>9</v>
      </c>
      <c r="C83" s="18">
        <v>1222</v>
      </c>
      <c r="D83" s="19" t="s">
        <v>21</v>
      </c>
      <c r="E83" s="27" t="s">
        <v>50</v>
      </c>
      <c r="F83" s="9" t="s">
        <v>51</v>
      </c>
      <c r="G83" s="10" t="s">
        <v>19</v>
      </c>
      <c r="H83" s="36">
        <v>42385</v>
      </c>
      <c r="I83" s="12">
        <f>(3640*2)</f>
        <v>7280</v>
      </c>
      <c r="J83" s="13" t="s">
        <v>49</v>
      </c>
      <c r="K83" s="14" t="s">
        <v>7</v>
      </c>
      <c r="L83" s="37"/>
    </row>
    <row r="84" spans="1:12" ht="101.25" x14ac:dyDescent="0.25">
      <c r="A84" s="5"/>
      <c r="B84" s="5" t="s">
        <v>9</v>
      </c>
      <c r="C84" s="18">
        <v>1349</v>
      </c>
      <c r="D84" s="19" t="s">
        <v>18</v>
      </c>
      <c r="E84" s="27" t="s">
        <v>52</v>
      </c>
      <c r="F84" s="9" t="s">
        <v>53</v>
      </c>
      <c r="G84" s="10" t="s">
        <v>19</v>
      </c>
      <c r="H84" s="36">
        <v>42689</v>
      </c>
      <c r="I84" s="12">
        <f>(5408*2)</f>
        <v>10816</v>
      </c>
      <c r="J84" s="13" t="s">
        <v>49</v>
      </c>
      <c r="K84" s="14" t="s">
        <v>7</v>
      </c>
      <c r="L84" s="37"/>
    </row>
    <row r="85" spans="1:12" ht="101.25" x14ac:dyDescent="0.25">
      <c r="A85" s="5"/>
      <c r="B85" s="5" t="s">
        <v>20</v>
      </c>
      <c r="C85" s="6">
        <v>505</v>
      </c>
      <c r="D85" s="19" t="s">
        <v>21</v>
      </c>
      <c r="E85" s="8" t="s">
        <v>54</v>
      </c>
      <c r="F85" s="9" t="s">
        <v>55</v>
      </c>
      <c r="G85" s="10" t="s">
        <v>19</v>
      </c>
      <c r="H85" s="23">
        <v>39818</v>
      </c>
      <c r="I85" s="12">
        <f>(3318*2)</f>
        <v>6636</v>
      </c>
      <c r="J85" s="13" t="s">
        <v>49</v>
      </c>
      <c r="K85" s="14" t="s">
        <v>7</v>
      </c>
      <c r="L85" s="25"/>
    </row>
    <row r="86" spans="1:12" x14ac:dyDescent="0.25">
      <c r="A86" s="5"/>
      <c r="B86" s="5"/>
      <c r="C86" s="6"/>
      <c r="D86" s="7"/>
      <c r="E86" s="16"/>
      <c r="F86" s="17" t="s">
        <v>56</v>
      </c>
      <c r="G86" s="10" t="s">
        <v>22</v>
      </c>
      <c r="H86" s="11"/>
      <c r="I86" s="12"/>
      <c r="J86" s="13"/>
      <c r="K86" s="14"/>
      <c r="L86" s="15"/>
    </row>
    <row r="87" spans="1:12" ht="101.25" x14ac:dyDescent="0.25">
      <c r="A87" s="5"/>
      <c r="B87" s="5" t="s">
        <v>9</v>
      </c>
      <c r="C87" s="6">
        <v>1189</v>
      </c>
      <c r="D87" s="7" t="s">
        <v>18</v>
      </c>
      <c r="E87" s="16" t="s">
        <v>57</v>
      </c>
      <c r="F87" s="9" t="s">
        <v>58</v>
      </c>
      <c r="G87" s="10" t="s">
        <v>19</v>
      </c>
      <c r="H87" s="11">
        <v>42327</v>
      </c>
      <c r="I87" s="12">
        <f>(6436*2)</f>
        <v>12872</v>
      </c>
      <c r="J87" s="13" t="s">
        <v>49</v>
      </c>
      <c r="K87" s="14"/>
      <c r="L87" s="15" t="s">
        <v>6</v>
      </c>
    </row>
    <row r="88" spans="1:12" ht="101.25" x14ac:dyDescent="0.25">
      <c r="A88" s="5"/>
      <c r="B88" s="5" t="s">
        <v>9</v>
      </c>
      <c r="C88" s="6">
        <v>1286</v>
      </c>
      <c r="D88" s="7" t="s">
        <v>18</v>
      </c>
      <c r="E88" s="16" t="s">
        <v>59</v>
      </c>
      <c r="F88" s="9" t="s">
        <v>58</v>
      </c>
      <c r="G88" s="10" t="s">
        <v>19</v>
      </c>
      <c r="H88" s="11">
        <v>42513</v>
      </c>
      <c r="I88" s="26">
        <f>(6435*2)</f>
        <v>12870</v>
      </c>
      <c r="J88" s="13" t="s">
        <v>49</v>
      </c>
      <c r="K88" s="14" t="s">
        <v>7</v>
      </c>
      <c r="L88" s="15"/>
    </row>
    <row r="89" spans="1:12" ht="101.25" x14ac:dyDescent="0.25">
      <c r="A89" s="5"/>
      <c r="B89" s="5" t="s">
        <v>20</v>
      </c>
      <c r="C89" s="6">
        <v>356</v>
      </c>
      <c r="D89" s="7" t="s">
        <v>18</v>
      </c>
      <c r="E89" s="16" t="s">
        <v>60</v>
      </c>
      <c r="F89" s="9" t="s">
        <v>61</v>
      </c>
      <c r="G89" s="10" t="s">
        <v>19</v>
      </c>
      <c r="H89" s="11">
        <v>36770</v>
      </c>
      <c r="I89" s="26">
        <f>(6435*2)</f>
        <v>12870</v>
      </c>
      <c r="J89" s="13" t="s">
        <v>49</v>
      </c>
      <c r="K89" s="14"/>
      <c r="L89" s="15" t="s">
        <v>6</v>
      </c>
    </row>
    <row r="90" spans="1:12" ht="101.25" x14ac:dyDescent="0.25">
      <c r="A90" s="5"/>
      <c r="B90" s="5" t="s">
        <v>20</v>
      </c>
      <c r="C90" s="6">
        <v>440</v>
      </c>
      <c r="D90" s="7" t="s">
        <v>18</v>
      </c>
      <c r="E90" s="16" t="s">
        <v>62</v>
      </c>
      <c r="F90" s="9" t="s">
        <v>61</v>
      </c>
      <c r="G90" s="10" t="s">
        <v>19</v>
      </c>
      <c r="H90" s="11">
        <v>39449</v>
      </c>
      <c r="I90" s="26">
        <f>(6435*2)</f>
        <v>12870</v>
      </c>
      <c r="J90" s="13" t="s">
        <v>49</v>
      </c>
      <c r="K90" s="14" t="s">
        <v>7</v>
      </c>
      <c r="L90" s="15"/>
    </row>
    <row r="91" spans="1:12" ht="101.25" x14ac:dyDescent="0.25">
      <c r="A91" s="5"/>
      <c r="B91" s="5" t="s">
        <v>20</v>
      </c>
      <c r="C91" s="6">
        <v>751</v>
      </c>
      <c r="D91" s="7" t="s">
        <v>18</v>
      </c>
      <c r="E91" s="16" t="s">
        <v>63</v>
      </c>
      <c r="F91" s="9" t="s">
        <v>61</v>
      </c>
      <c r="G91" s="10" t="s">
        <v>19</v>
      </c>
      <c r="H91" s="11">
        <v>40591</v>
      </c>
      <c r="I91" s="26">
        <f>(6435*2)</f>
        <v>12870</v>
      </c>
      <c r="J91" s="13" t="s">
        <v>49</v>
      </c>
      <c r="K91" s="14" t="s">
        <v>7</v>
      </c>
      <c r="L91" s="15"/>
    </row>
    <row r="92" spans="1:12" ht="101.25" x14ac:dyDescent="0.25">
      <c r="A92" s="5"/>
      <c r="B92" s="5" t="s">
        <v>9</v>
      </c>
      <c r="C92" s="6">
        <v>1287</v>
      </c>
      <c r="D92" s="7" t="s">
        <v>18</v>
      </c>
      <c r="E92" s="16" t="s">
        <v>64</v>
      </c>
      <c r="F92" s="9" t="s">
        <v>61</v>
      </c>
      <c r="G92" s="10" t="s">
        <v>19</v>
      </c>
      <c r="H92" s="11">
        <v>42483</v>
      </c>
      <c r="I92" s="26">
        <f>(6435*2)</f>
        <v>12870</v>
      </c>
      <c r="J92" s="13" t="s">
        <v>49</v>
      </c>
      <c r="K92" s="14" t="s">
        <v>7</v>
      </c>
      <c r="L92" s="15"/>
    </row>
    <row r="93" spans="1:12" ht="101.25" x14ac:dyDescent="0.25">
      <c r="A93" s="5"/>
      <c r="B93" s="5" t="s">
        <v>20</v>
      </c>
      <c r="C93" s="34">
        <v>632</v>
      </c>
      <c r="D93" s="35" t="s">
        <v>18</v>
      </c>
      <c r="E93" s="16" t="s">
        <v>65</v>
      </c>
      <c r="F93" s="9" t="s">
        <v>66</v>
      </c>
      <c r="G93" s="10" t="s">
        <v>19</v>
      </c>
      <c r="H93" s="11">
        <v>40182</v>
      </c>
      <c r="I93" s="12">
        <f>(4022*2)</f>
        <v>8044</v>
      </c>
      <c r="J93" s="13" t="s">
        <v>49</v>
      </c>
      <c r="K93" s="14" t="s">
        <v>7</v>
      </c>
      <c r="L93" s="15"/>
    </row>
    <row r="94" spans="1:12" ht="101.25" x14ac:dyDescent="0.25">
      <c r="A94" s="5"/>
      <c r="B94" s="5" t="s">
        <v>9</v>
      </c>
      <c r="C94" s="34">
        <v>1259</v>
      </c>
      <c r="D94" s="35" t="s">
        <v>18</v>
      </c>
      <c r="E94" s="16" t="s">
        <v>67</v>
      </c>
      <c r="F94" s="9" t="s">
        <v>66</v>
      </c>
      <c r="G94" s="10" t="s">
        <v>19</v>
      </c>
      <c r="H94" s="11">
        <v>42430</v>
      </c>
      <c r="I94" s="12">
        <f>(4065*2)</f>
        <v>8130</v>
      </c>
      <c r="J94" s="13" t="s">
        <v>49</v>
      </c>
      <c r="K94" s="14" t="s">
        <v>7</v>
      </c>
      <c r="L94" s="15"/>
    </row>
    <row r="95" spans="1:12" ht="101.25" x14ac:dyDescent="0.25">
      <c r="A95" s="5"/>
      <c r="B95" s="5" t="s">
        <v>9</v>
      </c>
      <c r="C95" s="34">
        <v>1363</v>
      </c>
      <c r="D95" s="35" t="s">
        <v>18</v>
      </c>
      <c r="E95" s="16" t="s">
        <v>68</v>
      </c>
      <c r="F95" s="9" t="s">
        <v>66</v>
      </c>
      <c r="G95" s="10" t="s">
        <v>19</v>
      </c>
      <c r="H95" s="11">
        <v>42758</v>
      </c>
      <c r="I95" s="12">
        <f>(4065*2)</f>
        <v>8130</v>
      </c>
      <c r="J95" s="13" t="s">
        <v>49</v>
      </c>
      <c r="K95" s="14" t="s">
        <v>7</v>
      </c>
      <c r="L95" s="15"/>
    </row>
    <row r="96" spans="1:12" ht="101.25" x14ac:dyDescent="0.25">
      <c r="A96" s="5"/>
      <c r="B96" s="5" t="s">
        <v>9</v>
      </c>
      <c r="C96" s="34">
        <v>1362</v>
      </c>
      <c r="D96" s="35" t="s">
        <v>18</v>
      </c>
      <c r="E96" s="16" t="s">
        <v>69</v>
      </c>
      <c r="F96" s="9" t="s">
        <v>66</v>
      </c>
      <c r="G96" s="10" t="s">
        <v>19</v>
      </c>
      <c r="H96" s="11">
        <v>42758</v>
      </c>
      <c r="I96" s="12">
        <f>(4065*2)</f>
        <v>8130</v>
      </c>
      <c r="J96" s="13" t="s">
        <v>49</v>
      </c>
      <c r="K96" s="14" t="s">
        <v>7</v>
      </c>
      <c r="L96" s="15"/>
    </row>
    <row r="97" spans="1:12" ht="101.25" x14ac:dyDescent="0.25">
      <c r="A97" s="5"/>
      <c r="B97" s="5" t="s">
        <v>9</v>
      </c>
      <c r="C97" s="6">
        <v>922</v>
      </c>
      <c r="D97" s="7" t="s">
        <v>18</v>
      </c>
      <c r="E97" s="16" t="s">
        <v>70</v>
      </c>
      <c r="F97" s="9" t="s">
        <v>71</v>
      </c>
      <c r="G97" s="10" t="s">
        <v>19</v>
      </c>
      <c r="H97" s="11">
        <v>41290</v>
      </c>
      <c r="I97" s="12">
        <f>(4182*2)</f>
        <v>8364</v>
      </c>
      <c r="J97" s="13" t="s">
        <v>49</v>
      </c>
      <c r="K97" s="14" t="s">
        <v>7</v>
      </c>
      <c r="L97" s="15"/>
    </row>
    <row r="98" spans="1:12" ht="101.25" x14ac:dyDescent="0.25">
      <c r="A98" s="5"/>
      <c r="B98" s="5" t="s">
        <v>9</v>
      </c>
      <c r="C98" s="34">
        <v>990</v>
      </c>
      <c r="D98" s="35" t="s">
        <v>18</v>
      </c>
      <c r="E98" s="16" t="s">
        <v>72</v>
      </c>
      <c r="F98" s="9" t="s">
        <v>71</v>
      </c>
      <c r="G98" s="10" t="s">
        <v>19</v>
      </c>
      <c r="H98" s="36">
        <v>41534</v>
      </c>
      <c r="I98" s="12">
        <f>(4022*2)</f>
        <v>8044</v>
      </c>
      <c r="J98" s="13" t="s">
        <v>49</v>
      </c>
      <c r="K98" s="14" t="s">
        <v>7</v>
      </c>
      <c r="L98" s="37"/>
    </row>
    <row r="99" spans="1:12" ht="101.25" x14ac:dyDescent="0.25">
      <c r="A99" s="5"/>
      <c r="B99" s="5" t="s">
        <v>20</v>
      </c>
      <c r="C99" s="6">
        <v>687</v>
      </c>
      <c r="D99" s="7" t="s">
        <v>18</v>
      </c>
      <c r="E99" s="16" t="s">
        <v>73</v>
      </c>
      <c r="F99" s="9" t="s">
        <v>74</v>
      </c>
      <c r="G99" s="10" t="s">
        <v>19</v>
      </c>
      <c r="H99" s="11">
        <v>40294</v>
      </c>
      <c r="I99" s="12">
        <f>(5390*2)</f>
        <v>10780</v>
      </c>
      <c r="J99" s="13" t="s">
        <v>49</v>
      </c>
      <c r="K99" s="14"/>
      <c r="L99" s="15" t="s">
        <v>6</v>
      </c>
    </row>
    <row r="100" spans="1:12" ht="101.25" x14ac:dyDescent="0.25">
      <c r="A100" s="5"/>
      <c r="B100" s="5" t="s">
        <v>9</v>
      </c>
      <c r="C100" s="6">
        <v>1169</v>
      </c>
      <c r="D100" s="7" t="s">
        <v>18</v>
      </c>
      <c r="E100" s="16" t="s">
        <v>75</v>
      </c>
      <c r="F100" s="9" t="s">
        <v>76</v>
      </c>
      <c r="G100" s="10" t="s">
        <v>19</v>
      </c>
      <c r="H100" s="11">
        <v>42278</v>
      </c>
      <c r="I100" s="12">
        <f>(4826*2)</f>
        <v>9652</v>
      </c>
      <c r="J100" s="13" t="s">
        <v>49</v>
      </c>
      <c r="K100" s="14"/>
      <c r="L100" s="15" t="s">
        <v>6</v>
      </c>
    </row>
    <row r="101" spans="1:12" ht="101.25" x14ac:dyDescent="0.25">
      <c r="A101" s="5"/>
      <c r="B101" s="5" t="s">
        <v>9</v>
      </c>
      <c r="C101" s="6">
        <v>801</v>
      </c>
      <c r="D101" s="7" t="s">
        <v>18</v>
      </c>
      <c r="E101" s="16" t="s">
        <v>77</v>
      </c>
      <c r="F101" s="17" t="s">
        <v>78</v>
      </c>
      <c r="G101" s="10" t="s">
        <v>19</v>
      </c>
      <c r="H101" s="11">
        <v>41730</v>
      </c>
      <c r="I101" s="12">
        <f>(3521*2)</f>
        <v>7042</v>
      </c>
      <c r="J101" s="13" t="s">
        <v>49</v>
      </c>
      <c r="K101" s="14"/>
      <c r="L101" s="15" t="s">
        <v>6</v>
      </c>
    </row>
    <row r="102" spans="1:12" ht="101.25" x14ac:dyDescent="0.25">
      <c r="A102" s="5"/>
      <c r="B102" s="5" t="s">
        <v>20</v>
      </c>
      <c r="C102" s="6">
        <v>690</v>
      </c>
      <c r="D102" s="7" t="s">
        <v>18</v>
      </c>
      <c r="E102" s="16" t="s">
        <v>79</v>
      </c>
      <c r="F102" s="9" t="s">
        <v>80</v>
      </c>
      <c r="G102" s="10" t="s">
        <v>19</v>
      </c>
      <c r="H102" s="11">
        <v>40303</v>
      </c>
      <c r="I102" s="12">
        <f>(4022*2)</f>
        <v>8044</v>
      </c>
      <c r="J102" s="13" t="s">
        <v>49</v>
      </c>
      <c r="K102" s="14"/>
      <c r="L102" s="15" t="s">
        <v>6</v>
      </c>
    </row>
    <row r="103" spans="1:12" ht="101.25" x14ac:dyDescent="0.25">
      <c r="A103" s="5"/>
      <c r="B103" s="5" t="s">
        <v>20</v>
      </c>
      <c r="C103" s="6">
        <v>359</v>
      </c>
      <c r="D103" s="7" t="s">
        <v>18</v>
      </c>
      <c r="E103" s="16" t="s">
        <v>81</v>
      </c>
      <c r="F103" s="9" t="s">
        <v>82</v>
      </c>
      <c r="G103" s="10" t="s">
        <v>19</v>
      </c>
      <c r="H103" s="11">
        <v>39153</v>
      </c>
      <c r="I103" s="12">
        <f>(4022*2)</f>
        <v>8044</v>
      </c>
      <c r="J103" s="13" t="s">
        <v>49</v>
      </c>
      <c r="K103" s="14"/>
      <c r="L103" s="15" t="s">
        <v>6</v>
      </c>
    </row>
    <row r="104" spans="1:12" ht="101.25" x14ac:dyDescent="0.25">
      <c r="A104" s="5"/>
      <c r="B104" s="5" t="s">
        <v>20</v>
      </c>
      <c r="C104" s="6">
        <v>360</v>
      </c>
      <c r="D104" s="7" t="s">
        <v>18</v>
      </c>
      <c r="E104" s="16" t="s">
        <v>83</v>
      </c>
      <c r="F104" s="9" t="s">
        <v>82</v>
      </c>
      <c r="G104" s="10" t="s">
        <v>19</v>
      </c>
      <c r="H104" s="11">
        <v>39153</v>
      </c>
      <c r="I104" s="12">
        <f>(4022*2)</f>
        <v>8044</v>
      </c>
      <c r="J104" s="13" t="s">
        <v>49</v>
      </c>
      <c r="K104" s="14"/>
      <c r="L104" s="15" t="s">
        <v>6</v>
      </c>
    </row>
    <row r="105" spans="1:12" ht="101.25" x14ac:dyDescent="0.25">
      <c r="A105" s="5"/>
      <c r="B105" s="5" t="s">
        <v>20</v>
      </c>
      <c r="C105" s="6">
        <v>569</v>
      </c>
      <c r="D105" s="7" t="s">
        <v>18</v>
      </c>
      <c r="E105" s="16" t="s">
        <v>84</v>
      </c>
      <c r="F105" s="9" t="s">
        <v>85</v>
      </c>
      <c r="G105" s="10" t="s">
        <v>19</v>
      </c>
      <c r="H105" s="11">
        <v>39902</v>
      </c>
      <c r="I105" s="12">
        <f>(3318*2)</f>
        <v>6636</v>
      </c>
      <c r="J105" s="13" t="s">
        <v>49</v>
      </c>
      <c r="K105" s="14" t="s">
        <v>7</v>
      </c>
      <c r="L105" s="15"/>
    </row>
    <row r="106" spans="1:12" x14ac:dyDescent="0.25">
      <c r="A106" s="5"/>
      <c r="B106" s="5"/>
      <c r="C106" s="18"/>
      <c r="D106" s="19"/>
      <c r="E106" s="27"/>
      <c r="F106" s="9" t="s">
        <v>86</v>
      </c>
      <c r="G106" s="10" t="s">
        <v>22</v>
      </c>
      <c r="H106" s="36"/>
      <c r="I106" s="12"/>
      <c r="J106" s="13"/>
      <c r="K106" s="14"/>
      <c r="L106" s="37"/>
    </row>
    <row r="107" spans="1:12" ht="90" x14ac:dyDescent="0.25">
      <c r="A107" s="5"/>
      <c r="B107" s="5" t="s">
        <v>5</v>
      </c>
      <c r="C107" s="6">
        <v>459</v>
      </c>
      <c r="D107" s="7" t="s">
        <v>18</v>
      </c>
      <c r="E107" s="29" t="s">
        <v>87</v>
      </c>
      <c r="F107" s="17" t="s">
        <v>88</v>
      </c>
      <c r="G107" s="10" t="s">
        <v>19</v>
      </c>
      <c r="H107" s="11">
        <v>42278</v>
      </c>
      <c r="I107" s="12">
        <f>(6490*2)</f>
        <v>12980</v>
      </c>
      <c r="J107" s="13" t="s">
        <v>89</v>
      </c>
      <c r="K107" s="14"/>
      <c r="L107" s="15" t="s">
        <v>6</v>
      </c>
    </row>
    <row r="108" spans="1:12" ht="90" x14ac:dyDescent="0.25">
      <c r="A108" s="38"/>
      <c r="B108" s="38" t="s">
        <v>20</v>
      </c>
      <c r="C108" s="39">
        <v>242</v>
      </c>
      <c r="D108" s="38" t="s">
        <v>18</v>
      </c>
      <c r="E108" s="40" t="s">
        <v>90</v>
      </c>
      <c r="F108" s="21" t="s">
        <v>91</v>
      </c>
      <c r="G108" s="34" t="s">
        <v>19</v>
      </c>
      <c r="H108" s="41">
        <v>35812</v>
      </c>
      <c r="I108" s="31">
        <f>(6316*2)</f>
        <v>12632</v>
      </c>
      <c r="J108" s="13" t="s">
        <v>89</v>
      </c>
      <c r="K108" s="34"/>
      <c r="L108" s="42" t="s">
        <v>6</v>
      </c>
    </row>
    <row r="109" spans="1:12" ht="90" x14ac:dyDescent="0.25">
      <c r="A109" s="30"/>
      <c r="B109" s="30" t="s">
        <v>20</v>
      </c>
      <c r="C109" s="43">
        <v>666</v>
      </c>
      <c r="D109" s="30" t="s">
        <v>18</v>
      </c>
      <c r="E109" s="17" t="s">
        <v>92</v>
      </c>
      <c r="F109" s="21" t="s">
        <v>91</v>
      </c>
      <c r="G109" s="22" t="s">
        <v>19</v>
      </c>
      <c r="H109" s="44">
        <v>40224</v>
      </c>
      <c r="I109" s="45">
        <f>(5012*2)</f>
        <v>10024</v>
      </c>
      <c r="J109" s="13" t="s">
        <v>89</v>
      </c>
      <c r="K109" s="24" t="s">
        <v>7</v>
      </c>
      <c r="L109" s="42"/>
    </row>
    <row r="110" spans="1:12" ht="90" x14ac:dyDescent="0.25">
      <c r="A110" s="5"/>
      <c r="B110" s="5" t="s">
        <v>5</v>
      </c>
      <c r="C110" s="6">
        <v>1165</v>
      </c>
      <c r="D110" s="7" t="s">
        <v>18</v>
      </c>
      <c r="E110" s="16" t="s">
        <v>93</v>
      </c>
      <c r="F110" s="9" t="s">
        <v>94</v>
      </c>
      <c r="G110" s="10" t="s">
        <v>19</v>
      </c>
      <c r="H110" s="11">
        <v>42278</v>
      </c>
      <c r="I110" s="12">
        <f>(6490*2)</f>
        <v>12980</v>
      </c>
      <c r="J110" s="13" t="s">
        <v>89</v>
      </c>
      <c r="K110" s="14"/>
      <c r="L110" s="15" t="s">
        <v>6</v>
      </c>
    </row>
    <row r="111" spans="1:12" ht="90" x14ac:dyDescent="0.25">
      <c r="A111" s="5"/>
      <c r="B111" s="5" t="s">
        <v>5</v>
      </c>
      <c r="C111" s="6">
        <v>1166</v>
      </c>
      <c r="D111" s="7" t="s">
        <v>21</v>
      </c>
      <c r="E111" s="16" t="s">
        <v>95</v>
      </c>
      <c r="F111" s="9" t="s">
        <v>96</v>
      </c>
      <c r="G111" s="10" t="s">
        <v>19</v>
      </c>
      <c r="H111" s="11">
        <v>42278</v>
      </c>
      <c r="I111" s="12">
        <f>(7571*2)</f>
        <v>15142</v>
      </c>
      <c r="J111" s="13" t="s">
        <v>97</v>
      </c>
      <c r="K111" s="14" t="s">
        <v>7</v>
      </c>
      <c r="L111" s="15"/>
    </row>
    <row r="112" spans="1:12" ht="33.75" x14ac:dyDescent="0.25">
      <c r="A112" s="5"/>
      <c r="B112" s="5"/>
      <c r="C112" s="6"/>
      <c r="D112" s="7"/>
      <c r="E112" s="16"/>
      <c r="F112" s="9" t="s">
        <v>98</v>
      </c>
      <c r="G112" s="10" t="s">
        <v>22</v>
      </c>
      <c r="H112" s="11"/>
      <c r="I112" s="12"/>
      <c r="J112" s="13"/>
      <c r="K112" s="14"/>
      <c r="L112" s="15"/>
    </row>
    <row r="113" spans="1:12" ht="33.75" x14ac:dyDescent="0.25">
      <c r="A113" s="5"/>
      <c r="B113" s="5"/>
      <c r="C113" s="6"/>
      <c r="D113" s="7"/>
      <c r="E113" s="16"/>
      <c r="F113" s="9" t="s">
        <v>99</v>
      </c>
      <c r="G113" s="10" t="s">
        <v>22</v>
      </c>
      <c r="H113" s="11"/>
      <c r="I113" s="12"/>
      <c r="J113" s="13"/>
      <c r="K113" s="14"/>
      <c r="L113" s="15"/>
    </row>
    <row r="114" spans="1:12" ht="90" x14ac:dyDescent="0.25">
      <c r="A114" s="5"/>
      <c r="B114" s="5" t="s">
        <v>20</v>
      </c>
      <c r="C114" s="6">
        <v>373</v>
      </c>
      <c r="D114" s="7" t="s">
        <v>21</v>
      </c>
      <c r="E114" s="46" t="s">
        <v>100</v>
      </c>
      <c r="F114" s="47" t="s">
        <v>101</v>
      </c>
      <c r="G114" s="48" t="s">
        <v>19</v>
      </c>
      <c r="H114" s="36">
        <v>36739</v>
      </c>
      <c r="I114" s="12">
        <f>(3910*2)</f>
        <v>7820</v>
      </c>
      <c r="J114" s="13" t="s">
        <v>97</v>
      </c>
      <c r="K114" s="49" t="s">
        <v>7</v>
      </c>
      <c r="L114" s="37"/>
    </row>
    <row r="115" spans="1:12" x14ac:dyDescent="0.25">
      <c r="A115" s="7"/>
      <c r="B115" s="7"/>
      <c r="C115" s="6"/>
      <c r="D115" s="7"/>
      <c r="E115" s="16"/>
      <c r="F115" s="9" t="s">
        <v>102</v>
      </c>
      <c r="G115" s="10" t="s">
        <v>22</v>
      </c>
      <c r="H115" s="11"/>
      <c r="I115" s="12"/>
      <c r="J115" s="13"/>
      <c r="K115" s="14"/>
      <c r="L115" s="15"/>
    </row>
    <row r="116" spans="1:12" ht="101.25" x14ac:dyDescent="0.25">
      <c r="A116" s="7"/>
      <c r="B116" s="7" t="s">
        <v>5</v>
      </c>
      <c r="C116" s="6">
        <v>1171</v>
      </c>
      <c r="D116" s="7" t="s">
        <v>18</v>
      </c>
      <c r="E116" s="16" t="s">
        <v>103</v>
      </c>
      <c r="F116" s="9" t="s">
        <v>104</v>
      </c>
      <c r="G116" s="10" t="s">
        <v>19</v>
      </c>
      <c r="H116" s="11">
        <v>42278</v>
      </c>
      <c r="I116" s="12">
        <f>(8687*2)</f>
        <v>17374</v>
      </c>
      <c r="J116" s="13" t="s">
        <v>105</v>
      </c>
      <c r="K116" s="14"/>
      <c r="L116" s="15" t="s">
        <v>6</v>
      </c>
    </row>
    <row r="117" spans="1:12" ht="101.25" x14ac:dyDescent="0.25">
      <c r="A117" s="7"/>
      <c r="B117" s="7" t="s">
        <v>20</v>
      </c>
      <c r="C117" s="6">
        <v>504</v>
      </c>
      <c r="D117" s="7" t="s">
        <v>18</v>
      </c>
      <c r="E117" s="16" t="s">
        <v>106</v>
      </c>
      <c r="F117" s="9" t="s">
        <v>107</v>
      </c>
      <c r="G117" s="10" t="s">
        <v>19</v>
      </c>
      <c r="H117" s="11">
        <v>39825</v>
      </c>
      <c r="I117" s="12">
        <f>(6490*2)</f>
        <v>12980</v>
      </c>
      <c r="J117" s="13" t="s">
        <v>105</v>
      </c>
      <c r="K117" s="14"/>
      <c r="L117" s="15" t="s">
        <v>6</v>
      </c>
    </row>
    <row r="118" spans="1:12" ht="101.25" x14ac:dyDescent="0.25">
      <c r="A118" s="7"/>
      <c r="B118" s="7" t="s">
        <v>9</v>
      </c>
      <c r="C118" s="6">
        <v>1228</v>
      </c>
      <c r="D118" s="7" t="s">
        <v>18</v>
      </c>
      <c r="E118" s="13" t="s">
        <v>108</v>
      </c>
      <c r="F118" s="9" t="s">
        <v>107</v>
      </c>
      <c r="G118" s="5" t="s">
        <v>19</v>
      </c>
      <c r="H118" s="50">
        <v>42402</v>
      </c>
      <c r="I118" s="12">
        <f>(4056*2)</f>
        <v>8112</v>
      </c>
      <c r="J118" s="13" t="s">
        <v>105</v>
      </c>
      <c r="K118" s="51"/>
      <c r="L118" s="52" t="s">
        <v>6</v>
      </c>
    </row>
    <row r="119" spans="1:12" ht="101.25" x14ac:dyDescent="0.25">
      <c r="A119" s="7"/>
      <c r="B119" s="7" t="s">
        <v>9</v>
      </c>
      <c r="C119" s="6">
        <v>1167</v>
      </c>
      <c r="D119" s="7" t="s">
        <v>21</v>
      </c>
      <c r="E119" s="16" t="s">
        <v>109</v>
      </c>
      <c r="F119" s="9" t="s">
        <v>8</v>
      </c>
      <c r="G119" s="10" t="s">
        <v>19</v>
      </c>
      <c r="H119" s="11">
        <v>42278</v>
      </c>
      <c r="I119" s="12">
        <f>(4326*2)</f>
        <v>8652</v>
      </c>
      <c r="J119" s="13" t="s">
        <v>105</v>
      </c>
      <c r="K119" s="14" t="s">
        <v>7</v>
      </c>
      <c r="L119" s="15"/>
    </row>
    <row r="120" spans="1:12" ht="102" thickBot="1" x14ac:dyDescent="0.3">
      <c r="A120" s="53"/>
      <c r="B120" s="53" t="s">
        <v>9</v>
      </c>
      <c r="C120" s="54">
        <v>1351</v>
      </c>
      <c r="D120" s="55" t="s">
        <v>21</v>
      </c>
      <c r="E120" s="56" t="s">
        <v>110</v>
      </c>
      <c r="F120" s="57" t="s">
        <v>23</v>
      </c>
      <c r="G120" s="58" t="s">
        <v>19</v>
      </c>
      <c r="H120" s="59">
        <v>42744</v>
      </c>
      <c r="I120" s="60">
        <f>(3500*2)</f>
        <v>7000</v>
      </c>
      <c r="J120" s="61" t="s">
        <v>105</v>
      </c>
      <c r="K120" s="62" t="s">
        <v>7</v>
      </c>
      <c r="L120" s="63"/>
    </row>
  </sheetData>
  <mergeCells count="2">
    <mergeCell ref="A1:K5"/>
    <mergeCell ref="A6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A8" sqref="A8:L68"/>
    </sheetView>
  </sheetViews>
  <sheetFormatPr baseColWidth="10"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3" t="s">
        <v>112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4.5" thickBot="1" x14ac:dyDescent="0.3">
      <c r="A8" s="64" t="s">
        <v>10</v>
      </c>
      <c r="B8" s="4" t="s">
        <v>11</v>
      </c>
      <c r="C8" s="65" t="s">
        <v>2</v>
      </c>
      <c r="D8" s="65" t="s">
        <v>12</v>
      </c>
      <c r="E8" s="65" t="s">
        <v>13</v>
      </c>
      <c r="F8" s="4" t="s">
        <v>1</v>
      </c>
      <c r="G8" s="4" t="s">
        <v>14</v>
      </c>
      <c r="H8" s="66" t="s">
        <v>15</v>
      </c>
      <c r="I8" s="67" t="s">
        <v>16</v>
      </c>
      <c r="J8" s="4" t="s">
        <v>17</v>
      </c>
      <c r="K8" s="4" t="s">
        <v>3</v>
      </c>
      <c r="L8" s="66" t="s">
        <v>4</v>
      </c>
    </row>
    <row r="9" spans="1:12" ht="45" x14ac:dyDescent="0.25">
      <c r="A9" s="68"/>
      <c r="B9" s="68" t="s">
        <v>5</v>
      </c>
      <c r="C9" s="69">
        <v>1133</v>
      </c>
      <c r="D9" s="68" t="s">
        <v>18</v>
      </c>
      <c r="E9" s="70" t="s">
        <v>116</v>
      </c>
      <c r="F9" s="71" t="s">
        <v>117</v>
      </c>
      <c r="G9" s="72" t="s">
        <v>19</v>
      </c>
      <c r="H9" s="73">
        <v>42278</v>
      </c>
      <c r="I9" s="74">
        <f>(13520*2)</f>
        <v>27040</v>
      </c>
      <c r="J9" s="71" t="s">
        <v>118</v>
      </c>
      <c r="K9" s="75"/>
      <c r="L9" s="76" t="s">
        <v>6</v>
      </c>
    </row>
    <row r="10" spans="1:12" ht="45" x14ac:dyDescent="0.25">
      <c r="A10" s="77"/>
      <c r="B10" s="77" t="s">
        <v>5</v>
      </c>
      <c r="C10" s="111">
        <v>1134</v>
      </c>
      <c r="D10" s="77" t="s">
        <v>18</v>
      </c>
      <c r="E10" s="122" t="s">
        <v>119</v>
      </c>
      <c r="F10" s="79" t="s">
        <v>120</v>
      </c>
      <c r="G10" s="131" t="s">
        <v>19</v>
      </c>
      <c r="H10" s="81">
        <v>42278</v>
      </c>
      <c r="I10" s="82">
        <f>(9734*2)</f>
        <v>19468</v>
      </c>
      <c r="J10" s="21" t="s">
        <v>118</v>
      </c>
      <c r="K10" s="132"/>
      <c r="L10" s="158" t="s">
        <v>6</v>
      </c>
    </row>
    <row r="11" spans="1:12" ht="45" x14ac:dyDescent="0.25">
      <c r="A11" s="77"/>
      <c r="B11" s="77" t="s">
        <v>9</v>
      </c>
      <c r="C11" s="111">
        <v>1327</v>
      </c>
      <c r="D11" s="77" t="s">
        <v>21</v>
      </c>
      <c r="E11" s="122" t="s">
        <v>121</v>
      </c>
      <c r="F11" s="79" t="s">
        <v>122</v>
      </c>
      <c r="G11" s="131" t="s">
        <v>19</v>
      </c>
      <c r="H11" s="81">
        <v>42614</v>
      </c>
      <c r="I11" s="82">
        <f>(4827*2)</f>
        <v>9654</v>
      </c>
      <c r="J11" s="21" t="s">
        <v>118</v>
      </c>
      <c r="K11" s="132" t="s">
        <v>7</v>
      </c>
      <c r="L11" s="158"/>
    </row>
    <row r="12" spans="1:12" ht="45" x14ac:dyDescent="0.25">
      <c r="A12" s="77"/>
      <c r="B12" s="77" t="s">
        <v>9</v>
      </c>
      <c r="C12" s="124">
        <v>1201</v>
      </c>
      <c r="D12" s="7" t="s">
        <v>21</v>
      </c>
      <c r="E12" s="159" t="s">
        <v>123</v>
      </c>
      <c r="F12" s="16" t="s">
        <v>124</v>
      </c>
      <c r="G12" s="119" t="s">
        <v>19</v>
      </c>
      <c r="H12" s="33">
        <v>42338</v>
      </c>
      <c r="I12" s="82">
        <f>(4384*2)</f>
        <v>8768</v>
      </c>
      <c r="J12" s="21" t="s">
        <v>118</v>
      </c>
      <c r="K12" s="124" t="s">
        <v>7</v>
      </c>
      <c r="L12" s="110"/>
    </row>
    <row r="13" spans="1:12" ht="45" x14ac:dyDescent="0.25">
      <c r="A13" s="7"/>
      <c r="B13" s="7" t="s">
        <v>20</v>
      </c>
      <c r="C13" s="124">
        <v>106</v>
      </c>
      <c r="D13" s="7" t="s">
        <v>21</v>
      </c>
      <c r="E13" s="122" t="s">
        <v>125</v>
      </c>
      <c r="F13" s="13" t="s">
        <v>126</v>
      </c>
      <c r="G13" s="131" t="s">
        <v>19</v>
      </c>
      <c r="H13" s="88">
        <v>32510</v>
      </c>
      <c r="I13" s="82">
        <f>(6692*2)</f>
        <v>13384</v>
      </c>
      <c r="J13" s="21" t="s">
        <v>118</v>
      </c>
      <c r="K13" s="132"/>
      <c r="L13" s="130" t="s">
        <v>6</v>
      </c>
    </row>
    <row r="14" spans="1:12" ht="45" x14ac:dyDescent="0.25">
      <c r="A14" s="77"/>
      <c r="B14" s="77" t="s">
        <v>20</v>
      </c>
      <c r="C14" s="111">
        <v>110</v>
      </c>
      <c r="D14" s="77" t="s">
        <v>18</v>
      </c>
      <c r="E14" s="122" t="s">
        <v>127</v>
      </c>
      <c r="F14" s="79" t="s">
        <v>128</v>
      </c>
      <c r="G14" s="131" t="s">
        <v>19</v>
      </c>
      <c r="H14" s="88">
        <v>36892</v>
      </c>
      <c r="I14" s="82">
        <f>(6435*2)</f>
        <v>12870</v>
      </c>
      <c r="J14" s="21" t="s">
        <v>118</v>
      </c>
      <c r="K14" s="132"/>
      <c r="L14" s="130" t="s">
        <v>6</v>
      </c>
    </row>
    <row r="15" spans="1:12" ht="56.25" x14ac:dyDescent="0.25">
      <c r="A15" s="77"/>
      <c r="B15" s="77" t="s">
        <v>9</v>
      </c>
      <c r="C15" s="111">
        <v>1048</v>
      </c>
      <c r="D15" s="77" t="s">
        <v>21</v>
      </c>
      <c r="E15" s="160" t="s">
        <v>129</v>
      </c>
      <c r="F15" s="91" t="s">
        <v>130</v>
      </c>
      <c r="G15" s="123" t="s">
        <v>19</v>
      </c>
      <c r="H15" s="81">
        <v>41792</v>
      </c>
      <c r="I15" s="82">
        <f>(4827*2)</f>
        <v>9654</v>
      </c>
      <c r="J15" s="21" t="s">
        <v>118</v>
      </c>
      <c r="K15" s="109"/>
      <c r="L15" s="158" t="s">
        <v>6</v>
      </c>
    </row>
    <row r="16" spans="1:12" ht="45" x14ac:dyDescent="0.25">
      <c r="A16" s="77"/>
      <c r="B16" s="77" t="s">
        <v>9</v>
      </c>
      <c r="C16" s="111">
        <v>1135</v>
      </c>
      <c r="D16" s="77" t="s">
        <v>18</v>
      </c>
      <c r="E16" s="161" t="s">
        <v>131</v>
      </c>
      <c r="F16" s="16" t="s">
        <v>132</v>
      </c>
      <c r="G16" s="123" t="s">
        <v>19</v>
      </c>
      <c r="H16" s="81">
        <v>42278</v>
      </c>
      <c r="I16" s="82">
        <f>(4826*2)</f>
        <v>9652</v>
      </c>
      <c r="J16" s="21" t="s">
        <v>118</v>
      </c>
      <c r="K16" s="109"/>
      <c r="L16" s="158" t="s">
        <v>6</v>
      </c>
    </row>
    <row r="17" spans="1:12" ht="45" x14ac:dyDescent="0.25">
      <c r="A17" s="77"/>
      <c r="B17" s="77" t="s">
        <v>9</v>
      </c>
      <c r="C17" s="111">
        <v>969</v>
      </c>
      <c r="D17" s="77" t="s">
        <v>18</v>
      </c>
      <c r="E17" s="161" t="s">
        <v>133</v>
      </c>
      <c r="F17" s="16" t="s">
        <v>132</v>
      </c>
      <c r="G17" s="123" t="s">
        <v>19</v>
      </c>
      <c r="H17" s="81">
        <v>42278</v>
      </c>
      <c r="I17" s="82">
        <f>(4827*2)</f>
        <v>9654</v>
      </c>
      <c r="J17" s="21" t="s">
        <v>118</v>
      </c>
      <c r="K17" s="109"/>
      <c r="L17" s="158" t="s">
        <v>6</v>
      </c>
    </row>
    <row r="18" spans="1:12" ht="45" x14ac:dyDescent="0.25">
      <c r="A18" s="77"/>
      <c r="B18" s="77" t="s">
        <v>20</v>
      </c>
      <c r="C18" s="111">
        <v>635</v>
      </c>
      <c r="D18" s="77" t="s">
        <v>18</v>
      </c>
      <c r="E18" s="122" t="s">
        <v>134</v>
      </c>
      <c r="F18" s="79" t="s">
        <v>135</v>
      </c>
      <c r="G18" s="131" t="s">
        <v>19</v>
      </c>
      <c r="H18" s="88">
        <v>40182</v>
      </c>
      <c r="I18" s="82">
        <f>(4560*2)</f>
        <v>9120</v>
      </c>
      <c r="J18" s="21" t="s">
        <v>118</v>
      </c>
      <c r="K18" s="132"/>
      <c r="L18" s="130" t="s">
        <v>6</v>
      </c>
    </row>
    <row r="19" spans="1:12" x14ac:dyDescent="0.25">
      <c r="A19" s="77"/>
      <c r="B19" s="77"/>
      <c r="C19" s="111"/>
      <c r="D19" s="77"/>
      <c r="E19" s="122"/>
      <c r="F19" s="27" t="s">
        <v>136</v>
      </c>
      <c r="G19" s="136" t="s">
        <v>22</v>
      </c>
      <c r="H19" s="42"/>
      <c r="I19" s="82"/>
      <c r="J19" s="21"/>
      <c r="K19" s="137"/>
      <c r="L19" s="162"/>
    </row>
    <row r="20" spans="1:12" ht="45" x14ac:dyDescent="0.25">
      <c r="A20" s="77"/>
      <c r="B20" s="77" t="s">
        <v>9</v>
      </c>
      <c r="C20" s="111">
        <v>1057</v>
      </c>
      <c r="D20" s="77" t="s">
        <v>21</v>
      </c>
      <c r="E20" s="163" t="s">
        <v>137</v>
      </c>
      <c r="F20" s="13" t="s">
        <v>138</v>
      </c>
      <c r="G20" s="131" t="s">
        <v>19</v>
      </c>
      <c r="H20" s="97">
        <v>41944</v>
      </c>
      <c r="I20" s="82">
        <f>(6240*2)</f>
        <v>12480</v>
      </c>
      <c r="J20" s="21" t="s">
        <v>118</v>
      </c>
      <c r="K20" s="132"/>
      <c r="L20" s="129" t="s">
        <v>6</v>
      </c>
    </row>
    <row r="21" spans="1:12" ht="45" x14ac:dyDescent="0.25">
      <c r="A21" s="77"/>
      <c r="B21" s="77" t="s">
        <v>9</v>
      </c>
      <c r="C21" s="111">
        <v>1038</v>
      </c>
      <c r="D21" s="77" t="s">
        <v>21</v>
      </c>
      <c r="E21" s="163" t="s">
        <v>139</v>
      </c>
      <c r="F21" s="13" t="s">
        <v>140</v>
      </c>
      <c r="G21" s="123" t="s">
        <v>19</v>
      </c>
      <c r="H21" s="81">
        <v>41645</v>
      </c>
      <c r="I21" s="82">
        <f>(5390*2)</f>
        <v>10780</v>
      </c>
      <c r="J21" s="21" t="s">
        <v>118</v>
      </c>
      <c r="K21" s="109"/>
      <c r="L21" s="158" t="s">
        <v>6</v>
      </c>
    </row>
    <row r="22" spans="1:12" ht="45" x14ac:dyDescent="0.25">
      <c r="A22" s="7"/>
      <c r="B22" s="7" t="s">
        <v>20</v>
      </c>
      <c r="C22" s="124">
        <v>794</v>
      </c>
      <c r="D22" s="7" t="s">
        <v>21</v>
      </c>
      <c r="E22" s="122" t="s">
        <v>141</v>
      </c>
      <c r="F22" s="79" t="s">
        <v>142</v>
      </c>
      <c r="G22" s="123" t="s">
        <v>19</v>
      </c>
      <c r="H22" s="88">
        <v>40805</v>
      </c>
      <c r="I22" s="82">
        <f>(3218*2)</f>
        <v>6436</v>
      </c>
      <c r="J22" s="21" t="s">
        <v>117</v>
      </c>
      <c r="K22" s="109" t="s">
        <v>7</v>
      </c>
      <c r="L22" s="130"/>
    </row>
    <row r="23" spans="1:12" ht="33.75" x14ac:dyDescent="0.25">
      <c r="A23" s="7"/>
      <c r="B23" s="7"/>
      <c r="C23" s="124"/>
      <c r="D23" s="7"/>
      <c r="E23" s="164"/>
      <c r="F23" s="99" t="s">
        <v>143</v>
      </c>
      <c r="G23" s="123" t="s">
        <v>22</v>
      </c>
      <c r="H23" s="81"/>
      <c r="I23" s="82"/>
      <c r="J23" s="16"/>
      <c r="K23" s="109"/>
      <c r="L23" s="158"/>
    </row>
    <row r="24" spans="1:12" ht="67.5" x14ac:dyDescent="0.25">
      <c r="A24" s="7"/>
      <c r="B24" s="7" t="s">
        <v>20</v>
      </c>
      <c r="C24" s="124">
        <v>126</v>
      </c>
      <c r="D24" s="7" t="s">
        <v>18</v>
      </c>
      <c r="E24" s="122" t="s">
        <v>144</v>
      </c>
      <c r="F24" s="79" t="s">
        <v>145</v>
      </c>
      <c r="G24" s="131" t="s">
        <v>19</v>
      </c>
      <c r="H24" s="88">
        <v>34401</v>
      </c>
      <c r="I24" s="82">
        <f>(6982*2)</f>
        <v>13964</v>
      </c>
      <c r="J24" s="16" t="s">
        <v>146</v>
      </c>
      <c r="K24" s="132"/>
      <c r="L24" s="130" t="s">
        <v>6</v>
      </c>
    </row>
    <row r="25" spans="1:12" ht="67.5" x14ac:dyDescent="0.25">
      <c r="A25" s="7"/>
      <c r="B25" s="7" t="s">
        <v>9</v>
      </c>
      <c r="C25" s="124">
        <v>1136</v>
      </c>
      <c r="D25" s="7" t="s">
        <v>18</v>
      </c>
      <c r="E25" s="122" t="s">
        <v>147</v>
      </c>
      <c r="F25" s="16" t="s">
        <v>145</v>
      </c>
      <c r="G25" s="136" t="s">
        <v>19</v>
      </c>
      <c r="H25" s="33">
        <v>42278</v>
      </c>
      <c r="I25" s="82">
        <f>(6983*2)</f>
        <v>13966</v>
      </c>
      <c r="J25" s="16" t="s">
        <v>146</v>
      </c>
      <c r="K25" s="137"/>
      <c r="L25" s="110" t="s">
        <v>6</v>
      </c>
    </row>
    <row r="26" spans="1:12" x14ac:dyDescent="0.25">
      <c r="A26" s="7"/>
      <c r="B26" s="7"/>
      <c r="C26" s="124"/>
      <c r="D26" s="7"/>
      <c r="E26" s="122"/>
      <c r="F26" s="16" t="s">
        <v>145</v>
      </c>
      <c r="G26" s="136" t="s">
        <v>22</v>
      </c>
      <c r="H26" s="33"/>
      <c r="I26" s="82"/>
      <c r="J26" s="16"/>
      <c r="K26" s="137"/>
      <c r="L26" s="110"/>
    </row>
    <row r="27" spans="1:12" ht="67.5" x14ac:dyDescent="0.25">
      <c r="A27" s="7"/>
      <c r="B27" s="7" t="s">
        <v>20</v>
      </c>
      <c r="C27" s="124">
        <v>127</v>
      </c>
      <c r="D27" s="7" t="s">
        <v>18</v>
      </c>
      <c r="E27" s="122" t="s">
        <v>148</v>
      </c>
      <c r="F27" s="79" t="s">
        <v>149</v>
      </c>
      <c r="G27" s="131" t="s">
        <v>19</v>
      </c>
      <c r="H27" s="88">
        <v>33654</v>
      </c>
      <c r="I27" s="82">
        <f t="shared" ref="I27:I33" si="0">(6982*2)</f>
        <v>13964</v>
      </c>
      <c r="J27" s="16" t="s">
        <v>146</v>
      </c>
      <c r="K27" s="132"/>
      <c r="L27" s="130" t="s">
        <v>6</v>
      </c>
    </row>
    <row r="28" spans="1:12" ht="67.5" x14ac:dyDescent="0.25">
      <c r="A28" s="77"/>
      <c r="B28" s="77" t="s">
        <v>20</v>
      </c>
      <c r="C28" s="111">
        <v>128</v>
      </c>
      <c r="D28" s="77" t="s">
        <v>18</v>
      </c>
      <c r="E28" s="122" t="s">
        <v>150</v>
      </c>
      <c r="F28" s="79" t="s">
        <v>149</v>
      </c>
      <c r="G28" s="131" t="s">
        <v>19</v>
      </c>
      <c r="H28" s="88">
        <v>38124</v>
      </c>
      <c r="I28" s="82">
        <f t="shared" si="0"/>
        <v>13964</v>
      </c>
      <c r="J28" s="16" t="s">
        <v>146</v>
      </c>
      <c r="K28" s="132"/>
      <c r="L28" s="130" t="s">
        <v>6</v>
      </c>
    </row>
    <row r="29" spans="1:12" ht="67.5" x14ac:dyDescent="0.25">
      <c r="A29" s="77"/>
      <c r="B29" s="77" t="s">
        <v>20</v>
      </c>
      <c r="C29" s="111">
        <v>129</v>
      </c>
      <c r="D29" s="77" t="s">
        <v>18</v>
      </c>
      <c r="E29" s="122" t="s">
        <v>151</v>
      </c>
      <c r="F29" s="79" t="s">
        <v>149</v>
      </c>
      <c r="G29" s="131" t="s">
        <v>19</v>
      </c>
      <c r="H29" s="88">
        <v>33996</v>
      </c>
      <c r="I29" s="82">
        <f t="shared" si="0"/>
        <v>13964</v>
      </c>
      <c r="J29" s="16" t="s">
        <v>146</v>
      </c>
      <c r="K29" s="132"/>
      <c r="L29" s="130" t="s">
        <v>6</v>
      </c>
    </row>
    <row r="30" spans="1:12" ht="67.5" x14ac:dyDescent="0.25">
      <c r="A30" s="19"/>
      <c r="B30" s="19" t="s">
        <v>20</v>
      </c>
      <c r="C30" s="117">
        <v>130</v>
      </c>
      <c r="D30" s="19" t="s">
        <v>18</v>
      </c>
      <c r="E30" s="122" t="s">
        <v>152</v>
      </c>
      <c r="F30" s="79" t="s">
        <v>149</v>
      </c>
      <c r="G30" s="131" t="s">
        <v>19</v>
      </c>
      <c r="H30" s="88">
        <v>35866</v>
      </c>
      <c r="I30" s="82">
        <f t="shared" si="0"/>
        <v>13964</v>
      </c>
      <c r="J30" s="16" t="s">
        <v>146</v>
      </c>
      <c r="K30" s="132"/>
      <c r="L30" s="130" t="s">
        <v>6</v>
      </c>
    </row>
    <row r="31" spans="1:12" ht="67.5" x14ac:dyDescent="0.25">
      <c r="A31" s="77"/>
      <c r="B31" s="77" t="s">
        <v>20</v>
      </c>
      <c r="C31" s="111">
        <v>131</v>
      </c>
      <c r="D31" s="77" t="s">
        <v>18</v>
      </c>
      <c r="E31" s="122" t="s">
        <v>153</v>
      </c>
      <c r="F31" s="79" t="s">
        <v>149</v>
      </c>
      <c r="G31" s="131" t="s">
        <v>19</v>
      </c>
      <c r="H31" s="88">
        <v>38504</v>
      </c>
      <c r="I31" s="82">
        <f t="shared" si="0"/>
        <v>13964</v>
      </c>
      <c r="J31" s="16" t="s">
        <v>146</v>
      </c>
      <c r="K31" s="132"/>
      <c r="L31" s="130" t="s">
        <v>6</v>
      </c>
    </row>
    <row r="32" spans="1:12" ht="67.5" x14ac:dyDescent="0.25">
      <c r="A32" s="77"/>
      <c r="B32" s="77" t="s">
        <v>20</v>
      </c>
      <c r="C32" s="111">
        <v>132</v>
      </c>
      <c r="D32" s="77" t="s">
        <v>18</v>
      </c>
      <c r="E32" s="122" t="s">
        <v>154</v>
      </c>
      <c r="F32" s="79" t="s">
        <v>149</v>
      </c>
      <c r="G32" s="131" t="s">
        <v>19</v>
      </c>
      <c r="H32" s="88">
        <v>38573</v>
      </c>
      <c r="I32" s="82">
        <f t="shared" si="0"/>
        <v>13964</v>
      </c>
      <c r="J32" s="16" t="s">
        <v>146</v>
      </c>
      <c r="K32" s="132"/>
      <c r="L32" s="130" t="s">
        <v>6</v>
      </c>
    </row>
    <row r="33" spans="1:12" ht="67.5" x14ac:dyDescent="0.25">
      <c r="A33" s="7"/>
      <c r="B33" s="7" t="s">
        <v>20</v>
      </c>
      <c r="C33" s="124">
        <v>395</v>
      </c>
      <c r="D33" s="7" t="s">
        <v>18</v>
      </c>
      <c r="E33" s="122" t="s">
        <v>155</v>
      </c>
      <c r="F33" s="79" t="s">
        <v>149</v>
      </c>
      <c r="G33" s="131" t="s">
        <v>19</v>
      </c>
      <c r="H33" s="88">
        <v>39387</v>
      </c>
      <c r="I33" s="82">
        <f t="shared" si="0"/>
        <v>13964</v>
      </c>
      <c r="J33" s="16" t="s">
        <v>146</v>
      </c>
      <c r="K33" s="132"/>
      <c r="L33" s="130" t="s">
        <v>6</v>
      </c>
    </row>
    <row r="34" spans="1:12" ht="67.5" x14ac:dyDescent="0.25">
      <c r="A34" s="77"/>
      <c r="B34" s="77" t="s">
        <v>5</v>
      </c>
      <c r="C34" s="111">
        <v>1137</v>
      </c>
      <c r="D34" s="77" t="s">
        <v>18</v>
      </c>
      <c r="E34" s="165" t="s">
        <v>156</v>
      </c>
      <c r="F34" s="21" t="s">
        <v>157</v>
      </c>
      <c r="G34" s="131" t="s">
        <v>19</v>
      </c>
      <c r="H34" s="88">
        <v>42278</v>
      </c>
      <c r="I34" s="102">
        <f>(8530*2)</f>
        <v>17060</v>
      </c>
      <c r="J34" s="16" t="s">
        <v>146</v>
      </c>
      <c r="K34" s="132"/>
      <c r="L34" s="130" t="s">
        <v>6</v>
      </c>
    </row>
    <row r="35" spans="1:12" ht="67.5" x14ac:dyDescent="0.25">
      <c r="A35" s="77"/>
      <c r="B35" s="77" t="s">
        <v>20</v>
      </c>
      <c r="C35" s="111">
        <v>394</v>
      </c>
      <c r="D35" s="77" t="s">
        <v>18</v>
      </c>
      <c r="E35" s="122" t="s">
        <v>158</v>
      </c>
      <c r="F35" s="79" t="s">
        <v>159</v>
      </c>
      <c r="G35" s="131" t="s">
        <v>19</v>
      </c>
      <c r="H35" s="88">
        <v>40225</v>
      </c>
      <c r="I35" s="82">
        <f>(6082*2)</f>
        <v>12164</v>
      </c>
      <c r="J35" s="16" t="s">
        <v>146</v>
      </c>
      <c r="K35" s="132"/>
      <c r="L35" s="130" t="s">
        <v>6</v>
      </c>
    </row>
    <row r="36" spans="1:12" ht="67.5" x14ac:dyDescent="0.25">
      <c r="A36" s="77"/>
      <c r="B36" s="77" t="s">
        <v>20</v>
      </c>
      <c r="C36" s="111">
        <v>393</v>
      </c>
      <c r="D36" s="77" t="s">
        <v>18</v>
      </c>
      <c r="E36" s="122" t="s">
        <v>160</v>
      </c>
      <c r="F36" s="79" t="s">
        <v>159</v>
      </c>
      <c r="G36" s="131" t="s">
        <v>19</v>
      </c>
      <c r="H36" s="88">
        <v>40238</v>
      </c>
      <c r="I36" s="82">
        <f>(6082*2)</f>
        <v>12164</v>
      </c>
      <c r="J36" s="16" t="s">
        <v>146</v>
      </c>
      <c r="K36" s="132"/>
      <c r="L36" s="130" t="s">
        <v>6</v>
      </c>
    </row>
    <row r="37" spans="1:12" ht="33.75" x14ac:dyDescent="0.25">
      <c r="A37" s="7"/>
      <c r="B37" s="7"/>
      <c r="C37" s="124"/>
      <c r="D37" s="7"/>
      <c r="E37" s="122"/>
      <c r="F37" s="79" t="s">
        <v>161</v>
      </c>
      <c r="G37" s="131"/>
      <c r="H37" s="103"/>
      <c r="I37" s="82"/>
      <c r="J37" s="16"/>
      <c r="K37" s="132"/>
      <c r="L37" s="166"/>
    </row>
    <row r="38" spans="1:12" ht="67.5" x14ac:dyDescent="0.25">
      <c r="A38" s="7"/>
      <c r="B38" s="7" t="s">
        <v>20</v>
      </c>
      <c r="C38" s="124">
        <v>125</v>
      </c>
      <c r="D38" s="7" t="s">
        <v>18</v>
      </c>
      <c r="E38" s="122" t="s">
        <v>162</v>
      </c>
      <c r="F38" s="79" t="s">
        <v>163</v>
      </c>
      <c r="G38" s="131" t="s">
        <v>19</v>
      </c>
      <c r="H38" s="103">
        <v>39083</v>
      </c>
      <c r="I38" s="82">
        <f>(6983*2)</f>
        <v>13966</v>
      </c>
      <c r="J38" s="16" t="s">
        <v>146</v>
      </c>
      <c r="K38" s="132"/>
      <c r="L38" s="166" t="s">
        <v>6</v>
      </c>
    </row>
    <row r="39" spans="1:12" ht="67.5" x14ac:dyDescent="0.25">
      <c r="A39" s="7"/>
      <c r="B39" s="7" t="s">
        <v>20</v>
      </c>
      <c r="C39" s="124">
        <v>837</v>
      </c>
      <c r="D39" s="7" t="s">
        <v>18</v>
      </c>
      <c r="E39" s="122" t="s">
        <v>164</v>
      </c>
      <c r="F39" s="16" t="s">
        <v>165</v>
      </c>
      <c r="G39" s="136" t="s">
        <v>19</v>
      </c>
      <c r="H39" s="33">
        <v>39083</v>
      </c>
      <c r="I39" s="82">
        <f>(5229*2)</f>
        <v>10458</v>
      </c>
      <c r="J39" s="16" t="s">
        <v>146</v>
      </c>
      <c r="K39" s="137"/>
      <c r="L39" s="110" t="s">
        <v>6</v>
      </c>
    </row>
    <row r="40" spans="1:12" ht="67.5" x14ac:dyDescent="0.25">
      <c r="A40" s="7"/>
      <c r="B40" s="7" t="s">
        <v>20</v>
      </c>
      <c r="C40" s="124">
        <v>952</v>
      </c>
      <c r="D40" s="7" t="s">
        <v>18</v>
      </c>
      <c r="E40" s="122" t="s">
        <v>166</v>
      </c>
      <c r="F40" s="79" t="s">
        <v>159</v>
      </c>
      <c r="G40" s="113" t="s">
        <v>19</v>
      </c>
      <c r="H40" s="28">
        <v>41379</v>
      </c>
      <c r="I40" s="82">
        <f>(6082*2)</f>
        <v>12164</v>
      </c>
      <c r="J40" s="16" t="s">
        <v>146</v>
      </c>
      <c r="K40" s="115"/>
      <c r="L40" s="116" t="s">
        <v>6</v>
      </c>
    </row>
    <row r="41" spans="1:12" ht="67.5" x14ac:dyDescent="0.25">
      <c r="A41" s="7"/>
      <c r="B41" s="7" t="s">
        <v>9</v>
      </c>
      <c r="C41" s="124">
        <v>769</v>
      </c>
      <c r="D41" s="7" t="s">
        <v>18</v>
      </c>
      <c r="E41" s="122" t="s">
        <v>167</v>
      </c>
      <c r="F41" s="79" t="s">
        <v>159</v>
      </c>
      <c r="G41" s="113" t="s">
        <v>19</v>
      </c>
      <c r="H41" s="28">
        <v>41276</v>
      </c>
      <c r="I41" s="82">
        <f>(6082*2)</f>
        <v>12164</v>
      </c>
      <c r="J41" s="16" t="s">
        <v>146</v>
      </c>
      <c r="K41" s="115"/>
      <c r="L41" s="116" t="s">
        <v>6</v>
      </c>
    </row>
    <row r="42" spans="1:12" ht="67.5" x14ac:dyDescent="0.25">
      <c r="A42" s="7"/>
      <c r="B42" s="7" t="s">
        <v>9</v>
      </c>
      <c r="C42" s="124">
        <v>951</v>
      </c>
      <c r="D42" s="7" t="s">
        <v>18</v>
      </c>
      <c r="E42" s="122" t="s">
        <v>168</v>
      </c>
      <c r="F42" s="79" t="s">
        <v>169</v>
      </c>
      <c r="G42" s="113" t="s">
        <v>19</v>
      </c>
      <c r="H42" s="28">
        <v>41379</v>
      </c>
      <c r="I42" s="82">
        <f>(5390*2)</f>
        <v>10780</v>
      </c>
      <c r="J42" s="16" t="s">
        <v>146</v>
      </c>
      <c r="K42" s="115"/>
      <c r="L42" s="116" t="s">
        <v>6</v>
      </c>
    </row>
    <row r="43" spans="1:12" ht="67.5" x14ac:dyDescent="0.25">
      <c r="A43" s="7"/>
      <c r="B43" s="7" t="s">
        <v>9</v>
      </c>
      <c r="C43" s="124">
        <v>967</v>
      </c>
      <c r="D43" s="7" t="s">
        <v>18</v>
      </c>
      <c r="E43" s="122" t="s">
        <v>170</v>
      </c>
      <c r="F43" s="79" t="s">
        <v>169</v>
      </c>
      <c r="G43" s="113" t="s">
        <v>19</v>
      </c>
      <c r="H43" s="28">
        <v>41421</v>
      </c>
      <c r="I43" s="82">
        <f>(5390*2)</f>
        <v>10780</v>
      </c>
      <c r="J43" s="16" t="s">
        <v>146</v>
      </c>
      <c r="K43" s="115"/>
      <c r="L43" s="116" t="s">
        <v>6</v>
      </c>
    </row>
    <row r="44" spans="1:12" ht="101.25" x14ac:dyDescent="0.25">
      <c r="A44" s="77"/>
      <c r="B44" s="77" t="s">
        <v>5</v>
      </c>
      <c r="C44" s="111">
        <v>376</v>
      </c>
      <c r="D44" s="77" t="s">
        <v>18</v>
      </c>
      <c r="E44" s="167" t="s">
        <v>171</v>
      </c>
      <c r="F44" s="16" t="s">
        <v>172</v>
      </c>
      <c r="G44" s="131" t="s">
        <v>19</v>
      </c>
      <c r="H44" s="33">
        <v>42278</v>
      </c>
      <c r="I44" s="82">
        <f>(9734*2)</f>
        <v>19468</v>
      </c>
      <c r="J44" s="79" t="s">
        <v>173</v>
      </c>
      <c r="K44" s="132"/>
      <c r="L44" s="110" t="s">
        <v>6</v>
      </c>
    </row>
    <row r="45" spans="1:12" ht="101.25" x14ac:dyDescent="0.25">
      <c r="A45" s="77"/>
      <c r="B45" s="77" t="s">
        <v>5</v>
      </c>
      <c r="C45" s="111">
        <v>651</v>
      </c>
      <c r="D45" s="77" t="s">
        <v>18</v>
      </c>
      <c r="E45" s="164" t="s">
        <v>174</v>
      </c>
      <c r="F45" s="13" t="s">
        <v>175</v>
      </c>
      <c r="G45" s="123" t="s">
        <v>19</v>
      </c>
      <c r="H45" s="33">
        <v>42278</v>
      </c>
      <c r="I45" s="108">
        <f>(7490*2)</f>
        <v>14980</v>
      </c>
      <c r="J45" s="79" t="s">
        <v>173</v>
      </c>
      <c r="K45" s="109"/>
      <c r="L45" s="110" t="s">
        <v>6</v>
      </c>
    </row>
    <row r="46" spans="1:12" ht="56.25" x14ac:dyDescent="0.25">
      <c r="A46" s="77"/>
      <c r="B46" s="77"/>
      <c r="C46" s="111"/>
      <c r="D46" s="77"/>
      <c r="E46" s="112"/>
      <c r="F46" s="13" t="s">
        <v>176</v>
      </c>
      <c r="G46" s="113" t="s">
        <v>22</v>
      </c>
      <c r="H46" s="28"/>
      <c r="I46" s="114"/>
      <c r="J46" s="27"/>
      <c r="K46" s="115"/>
      <c r="L46" s="116"/>
    </row>
    <row r="47" spans="1:12" ht="101.25" x14ac:dyDescent="0.25">
      <c r="A47" s="19"/>
      <c r="B47" s="19" t="s">
        <v>5</v>
      </c>
      <c r="C47" s="117">
        <v>1242</v>
      </c>
      <c r="D47" s="19" t="s">
        <v>18</v>
      </c>
      <c r="E47" s="118" t="s">
        <v>177</v>
      </c>
      <c r="F47" s="13" t="s">
        <v>178</v>
      </c>
      <c r="G47" s="113" t="s">
        <v>19</v>
      </c>
      <c r="H47" s="28">
        <v>42402</v>
      </c>
      <c r="I47" s="82">
        <f>(6187*2)</f>
        <v>12374</v>
      </c>
      <c r="J47" s="27" t="s">
        <v>173</v>
      </c>
      <c r="K47" s="115"/>
      <c r="L47" s="116" t="s">
        <v>6</v>
      </c>
    </row>
    <row r="48" spans="1:12" ht="101.25" x14ac:dyDescent="0.25">
      <c r="A48" s="5"/>
      <c r="B48" s="5" t="s">
        <v>9</v>
      </c>
      <c r="C48" s="119">
        <v>1305</v>
      </c>
      <c r="D48" s="7" t="s">
        <v>21</v>
      </c>
      <c r="E48" s="16" t="s">
        <v>179</v>
      </c>
      <c r="F48" s="120" t="s">
        <v>23</v>
      </c>
      <c r="G48" s="10" t="s">
        <v>19</v>
      </c>
      <c r="H48" s="121">
        <v>42562</v>
      </c>
      <c r="I48" s="82">
        <f>(3024*2)</f>
        <v>6048</v>
      </c>
      <c r="J48" s="79" t="s">
        <v>173</v>
      </c>
      <c r="K48" s="113" t="s">
        <v>7</v>
      </c>
      <c r="L48" s="15"/>
    </row>
    <row r="49" spans="1:12" ht="67.5" x14ac:dyDescent="0.25">
      <c r="A49" s="77"/>
      <c r="B49" s="77" t="s">
        <v>5</v>
      </c>
      <c r="C49" s="111">
        <v>115</v>
      </c>
      <c r="D49" s="77" t="s">
        <v>18</v>
      </c>
      <c r="E49" s="122" t="s">
        <v>180</v>
      </c>
      <c r="F49" s="79" t="s">
        <v>181</v>
      </c>
      <c r="G49" s="123" t="s">
        <v>19</v>
      </c>
      <c r="H49" s="33">
        <v>42278</v>
      </c>
      <c r="I49" s="102">
        <f>(11898*2)</f>
        <v>23796</v>
      </c>
      <c r="J49" s="79" t="s">
        <v>182</v>
      </c>
      <c r="K49" s="109"/>
      <c r="L49" s="110" t="s">
        <v>6</v>
      </c>
    </row>
    <row r="50" spans="1:12" ht="67.5" x14ac:dyDescent="0.25">
      <c r="A50" s="7"/>
      <c r="B50" s="7" t="s">
        <v>20</v>
      </c>
      <c r="C50" s="124">
        <v>119</v>
      </c>
      <c r="D50" s="7" t="s">
        <v>21</v>
      </c>
      <c r="E50" s="122" t="s">
        <v>183</v>
      </c>
      <c r="F50" s="16" t="s">
        <v>184</v>
      </c>
      <c r="G50" s="123" t="s">
        <v>19</v>
      </c>
      <c r="H50" s="33">
        <v>38062</v>
      </c>
      <c r="I50" s="102">
        <f>(10647*2)</f>
        <v>21294</v>
      </c>
      <c r="J50" s="79" t="s">
        <v>182</v>
      </c>
      <c r="K50" s="109" t="s">
        <v>7</v>
      </c>
      <c r="L50" s="110"/>
    </row>
    <row r="51" spans="1:12" ht="67.5" x14ac:dyDescent="0.25">
      <c r="A51" s="7"/>
      <c r="B51" s="7" t="s">
        <v>20</v>
      </c>
      <c r="C51" s="124">
        <v>374</v>
      </c>
      <c r="D51" s="7" t="s">
        <v>21</v>
      </c>
      <c r="E51" s="125" t="s">
        <v>185</v>
      </c>
      <c r="F51" s="126" t="s">
        <v>186</v>
      </c>
      <c r="G51" s="127" t="s">
        <v>19</v>
      </c>
      <c r="H51" s="97">
        <v>38463</v>
      </c>
      <c r="I51" s="102">
        <f>(10647*2)</f>
        <v>21294</v>
      </c>
      <c r="J51" s="79" t="s">
        <v>182</v>
      </c>
      <c r="K51" s="128"/>
      <c r="L51" s="129" t="s">
        <v>6</v>
      </c>
    </row>
    <row r="52" spans="1:12" ht="67.5" x14ac:dyDescent="0.25">
      <c r="A52" s="7"/>
      <c r="B52" s="7" t="s">
        <v>20</v>
      </c>
      <c r="C52" s="124">
        <v>120</v>
      </c>
      <c r="D52" s="7" t="s">
        <v>18</v>
      </c>
      <c r="E52" s="122" t="s">
        <v>187</v>
      </c>
      <c r="F52" s="27" t="s">
        <v>188</v>
      </c>
      <c r="G52" s="123" t="s">
        <v>19</v>
      </c>
      <c r="H52" s="88">
        <v>39181</v>
      </c>
      <c r="I52" s="102">
        <f>(7606*2)</f>
        <v>15212</v>
      </c>
      <c r="J52" s="79" t="s">
        <v>182</v>
      </c>
      <c r="K52" s="109"/>
      <c r="L52" s="130" t="s">
        <v>6</v>
      </c>
    </row>
    <row r="53" spans="1:12" ht="67.5" x14ac:dyDescent="0.25">
      <c r="A53" s="77"/>
      <c r="B53" s="77" t="s">
        <v>20</v>
      </c>
      <c r="C53" s="111">
        <v>117</v>
      </c>
      <c r="D53" s="77" t="s">
        <v>21</v>
      </c>
      <c r="E53" s="122" t="s">
        <v>189</v>
      </c>
      <c r="F53" s="27" t="s">
        <v>190</v>
      </c>
      <c r="G53" s="123" t="s">
        <v>19</v>
      </c>
      <c r="H53" s="88">
        <v>35500</v>
      </c>
      <c r="I53" s="102">
        <f>(6982*2)</f>
        <v>13964</v>
      </c>
      <c r="J53" s="79" t="s">
        <v>182</v>
      </c>
      <c r="K53" s="109" t="s">
        <v>7</v>
      </c>
      <c r="L53" s="130"/>
    </row>
    <row r="54" spans="1:12" ht="67.5" x14ac:dyDescent="0.25">
      <c r="A54" s="77"/>
      <c r="B54" s="77" t="s">
        <v>9</v>
      </c>
      <c r="C54" s="111">
        <v>457</v>
      </c>
      <c r="D54" s="77" t="s">
        <v>18</v>
      </c>
      <c r="E54" s="122" t="s">
        <v>191</v>
      </c>
      <c r="F54" s="27" t="s">
        <v>192</v>
      </c>
      <c r="G54" s="123" t="s">
        <v>19</v>
      </c>
      <c r="H54" s="88">
        <v>42278</v>
      </c>
      <c r="I54" s="102">
        <f>(6983*2)</f>
        <v>13966</v>
      </c>
      <c r="J54" s="79" t="s">
        <v>182</v>
      </c>
      <c r="K54" s="109" t="s">
        <v>7</v>
      </c>
      <c r="L54" s="130"/>
    </row>
    <row r="55" spans="1:12" ht="67.5" x14ac:dyDescent="0.25">
      <c r="A55" s="77"/>
      <c r="B55" s="77" t="s">
        <v>20</v>
      </c>
      <c r="C55" s="111">
        <v>537</v>
      </c>
      <c r="D55" s="77" t="s">
        <v>18</v>
      </c>
      <c r="E55" s="122" t="s">
        <v>193</v>
      </c>
      <c r="F55" s="27" t="s">
        <v>192</v>
      </c>
      <c r="G55" s="131" t="s">
        <v>19</v>
      </c>
      <c r="H55" s="20">
        <v>39873</v>
      </c>
      <c r="I55" s="102">
        <f>(6982*2)</f>
        <v>13964</v>
      </c>
      <c r="J55" s="79" t="s">
        <v>182</v>
      </c>
      <c r="K55" s="132"/>
      <c r="L55" s="133" t="s">
        <v>6</v>
      </c>
    </row>
    <row r="56" spans="1:12" ht="67.5" x14ac:dyDescent="0.25">
      <c r="A56" s="19"/>
      <c r="B56" s="19" t="s">
        <v>9</v>
      </c>
      <c r="C56" s="117">
        <v>1352</v>
      </c>
      <c r="D56" s="19" t="s">
        <v>18</v>
      </c>
      <c r="E56" s="120" t="s">
        <v>194</v>
      </c>
      <c r="F56" s="27" t="s">
        <v>192</v>
      </c>
      <c r="G56" s="113" t="s">
        <v>19</v>
      </c>
      <c r="H56" s="20">
        <v>42737</v>
      </c>
      <c r="I56" s="102">
        <f>(6714*2)</f>
        <v>13428</v>
      </c>
      <c r="J56" s="27" t="s">
        <v>182</v>
      </c>
      <c r="K56" s="115" t="s">
        <v>7</v>
      </c>
      <c r="L56" s="133"/>
    </row>
    <row r="57" spans="1:12" ht="67.5" x14ac:dyDescent="0.25">
      <c r="A57" s="77"/>
      <c r="B57" s="77" t="s">
        <v>20</v>
      </c>
      <c r="C57" s="111">
        <v>400</v>
      </c>
      <c r="D57" s="77" t="s">
        <v>21</v>
      </c>
      <c r="E57" s="122" t="s">
        <v>195</v>
      </c>
      <c r="F57" s="13" t="s">
        <v>196</v>
      </c>
      <c r="G57" s="131" t="s">
        <v>19</v>
      </c>
      <c r="H57" s="134">
        <v>39449</v>
      </c>
      <c r="I57" s="102">
        <f>(6982*2)</f>
        <v>13964</v>
      </c>
      <c r="J57" s="79" t="s">
        <v>182</v>
      </c>
      <c r="K57" s="132" t="s">
        <v>7</v>
      </c>
      <c r="L57" s="135"/>
    </row>
    <row r="58" spans="1:12" ht="67.5" x14ac:dyDescent="0.25">
      <c r="A58" s="77"/>
      <c r="B58" s="77" t="s">
        <v>5</v>
      </c>
      <c r="C58" s="111">
        <v>1141</v>
      </c>
      <c r="D58" s="77" t="s">
        <v>21</v>
      </c>
      <c r="E58" s="122" t="s">
        <v>197</v>
      </c>
      <c r="F58" s="16" t="s">
        <v>198</v>
      </c>
      <c r="G58" s="136" t="s">
        <v>19</v>
      </c>
      <c r="H58" s="52">
        <v>42278</v>
      </c>
      <c r="I58" s="102">
        <f>(7530*2)</f>
        <v>15060</v>
      </c>
      <c r="J58" s="79" t="s">
        <v>182</v>
      </c>
      <c r="K58" s="137"/>
      <c r="L58" s="138" t="s">
        <v>6</v>
      </c>
    </row>
    <row r="59" spans="1:12" ht="67.5" x14ac:dyDescent="0.25">
      <c r="A59" s="77"/>
      <c r="B59" s="77" t="s">
        <v>9</v>
      </c>
      <c r="C59" s="111">
        <v>1142</v>
      </c>
      <c r="D59" s="77" t="s">
        <v>18</v>
      </c>
      <c r="E59" s="122" t="s">
        <v>199</v>
      </c>
      <c r="F59" s="16" t="s">
        <v>188</v>
      </c>
      <c r="G59" s="136" t="s">
        <v>19</v>
      </c>
      <c r="H59" s="52">
        <v>42278</v>
      </c>
      <c r="I59" s="82">
        <f>(7586*2)</f>
        <v>15172</v>
      </c>
      <c r="J59" s="79" t="s">
        <v>182</v>
      </c>
      <c r="K59" s="137"/>
      <c r="L59" s="138" t="s">
        <v>6</v>
      </c>
    </row>
    <row r="60" spans="1:12" ht="67.5" x14ac:dyDescent="0.25">
      <c r="A60" s="77"/>
      <c r="B60" s="77" t="s">
        <v>9</v>
      </c>
      <c r="C60" s="111">
        <v>1256</v>
      </c>
      <c r="D60" s="77" t="s">
        <v>18</v>
      </c>
      <c r="E60" s="122" t="s">
        <v>200</v>
      </c>
      <c r="F60" s="16" t="s">
        <v>188</v>
      </c>
      <c r="G60" s="136" t="s">
        <v>19</v>
      </c>
      <c r="H60" s="52">
        <v>42425</v>
      </c>
      <c r="I60" s="82">
        <f>(7586*2)</f>
        <v>15172</v>
      </c>
      <c r="J60" s="79" t="s">
        <v>182</v>
      </c>
      <c r="K60" s="137"/>
      <c r="L60" s="138" t="s">
        <v>6</v>
      </c>
    </row>
    <row r="61" spans="1:12" ht="67.5" x14ac:dyDescent="0.25">
      <c r="A61" s="77"/>
      <c r="B61" s="77" t="s">
        <v>9</v>
      </c>
      <c r="C61" s="111">
        <v>1257</v>
      </c>
      <c r="D61" s="77" t="s">
        <v>18</v>
      </c>
      <c r="E61" s="122" t="s">
        <v>201</v>
      </c>
      <c r="F61" s="16" t="s">
        <v>188</v>
      </c>
      <c r="G61" s="136" t="s">
        <v>19</v>
      </c>
      <c r="H61" s="52">
        <v>42433</v>
      </c>
      <c r="I61" s="82">
        <f>(7586*2)</f>
        <v>15172</v>
      </c>
      <c r="J61" s="79" t="s">
        <v>182</v>
      </c>
      <c r="K61" s="137"/>
      <c r="L61" s="138" t="s">
        <v>6</v>
      </c>
    </row>
    <row r="62" spans="1:12" ht="67.5" x14ac:dyDescent="0.25">
      <c r="A62" s="7"/>
      <c r="B62" s="7" t="s">
        <v>20</v>
      </c>
      <c r="C62" s="124">
        <v>109</v>
      </c>
      <c r="D62" s="7" t="s">
        <v>18</v>
      </c>
      <c r="E62" s="122" t="s">
        <v>202</v>
      </c>
      <c r="F62" s="79" t="s">
        <v>128</v>
      </c>
      <c r="G62" s="131" t="s">
        <v>19</v>
      </c>
      <c r="H62" s="134">
        <v>36938</v>
      </c>
      <c r="I62" s="102">
        <f>(6435*2)</f>
        <v>12870</v>
      </c>
      <c r="J62" s="79" t="s">
        <v>182</v>
      </c>
      <c r="K62" s="132"/>
      <c r="L62" s="135" t="s">
        <v>6</v>
      </c>
    </row>
    <row r="63" spans="1:12" ht="67.5" x14ac:dyDescent="0.25">
      <c r="A63" s="38"/>
      <c r="B63" s="38" t="s">
        <v>20</v>
      </c>
      <c r="C63" s="139">
        <v>202</v>
      </c>
      <c r="D63" s="38" t="s">
        <v>18</v>
      </c>
      <c r="E63" s="122" t="s">
        <v>203</v>
      </c>
      <c r="F63" s="27" t="s">
        <v>204</v>
      </c>
      <c r="G63" s="131" t="s">
        <v>19</v>
      </c>
      <c r="H63" s="20">
        <v>39121</v>
      </c>
      <c r="I63" s="102">
        <f>(4826*2)</f>
        <v>9652</v>
      </c>
      <c r="J63" s="79" t="s">
        <v>182</v>
      </c>
      <c r="K63" s="132"/>
      <c r="L63" s="133" t="s">
        <v>6</v>
      </c>
    </row>
    <row r="64" spans="1:12" ht="67.5" x14ac:dyDescent="0.25">
      <c r="A64" s="7"/>
      <c r="B64" s="7" t="s">
        <v>20</v>
      </c>
      <c r="C64" s="124">
        <v>118</v>
      </c>
      <c r="D64" s="7" t="s">
        <v>21</v>
      </c>
      <c r="E64" s="122" t="s">
        <v>205</v>
      </c>
      <c r="F64" s="27" t="s">
        <v>206</v>
      </c>
      <c r="G64" s="131" t="s">
        <v>19</v>
      </c>
      <c r="H64" s="140">
        <v>39209</v>
      </c>
      <c r="I64" s="82">
        <f>(4641*2)</f>
        <v>9282</v>
      </c>
      <c r="J64" s="79" t="s">
        <v>182</v>
      </c>
      <c r="K64" s="132" t="s">
        <v>7</v>
      </c>
      <c r="L64" s="133"/>
    </row>
    <row r="65" spans="1:12" ht="67.5" x14ac:dyDescent="0.25">
      <c r="A65" s="7"/>
      <c r="B65" s="7" t="s">
        <v>20</v>
      </c>
      <c r="C65" s="124">
        <v>390</v>
      </c>
      <c r="D65" s="7" t="s">
        <v>21</v>
      </c>
      <c r="E65" s="141" t="s">
        <v>207</v>
      </c>
      <c r="F65" s="142" t="s">
        <v>206</v>
      </c>
      <c r="G65" s="127" t="s">
        <v>19</v>
      </c>
      <c r="H65" s="143">
        <v>39506</v>
      </c>
      <c r="I65" s="82">
        <f>(4641*2)</f>
        <v>9282</v>
      </c>
      <c r="J65" s="79" t="s">
        <v>182</v>
      </c>
      <c r="K65" s="128" t="s">
        <v>7</v>
      </c>
      <c r="L65" s="144"/>
    </row>
    <row r="66" spans="1:12" ht="67.5" x14ac:dyDescent="0.25">
      <c r="A66" s="7"/>
      <c r="B66" s="7" t="s">
        <v>9</v>
      </c>
      <c r="C66" s="124">
        <v>773</v>
      </c>
      <c r="D66" s="145" t="s">
        <v>21</v>
      </c>
      <c r="E66" s="146" t="s">
        <v>208</v>
      </c>
      <c r="F66" s="142" t="s">
        <v>209</v>
      </c>
      <c r="G66" s="147" t="s">
        <v>19</v>
      </c>
      <c r="H66" s="148">
        <v>42737</v>
      </c>
      <c r="I66" s="108">
        <f>(3600*2)</f>
        <v>7200</v>
      </c>
      <c r="J66" s="79" t="s">
        <v>182</v>
      </c>
      <c r="K66" s="128" t="s">
        <v>7</v>
      </c>
      <c r="L66" s="149"/>
    </row>
    <row r="67" spans="1:12" ht="67.5" x14ac:dyDescent="0.25">
      <c r="A67" s="7"/>
      <c r="B67" s="7" t="s">
        <v>9</v>
      </c>
      <c r="C67" s="124">
        <v>1292</v>
      </c>
      <c r="D67" s="145" t="s">
        <v>21</v>
      </c>
      <c r="E67" s="146" t="s">
        <v>210</v>
      </c>
      <c r="F67" s="142" t="s">
        <v>211</v>
      </c>
      <c r="G67" s="147" t="s">
        <v>19</v>
      </c>
      <c r="H67" s="148">
        <v>42492</v>
      </c>
      <c r="I67" s="102">
        <f>(3909*2)</f>
        <v>7818</v>
      </c>
      <c r="J67" s="79" t="s">
        <v>182</v>
      </c>
      <c r="K67" s="128" t="s">
        <v>7</v>
      </c>
      <c r="L67" s="149"/>
    </row>
    <row r="68" spans="1:12" ht="68.25" thickBot="1" x14ac:dyDescent="0.3">
      <c r="A68" s="55"/>
      <c r="B68" s="55" t="s">
        <v>20</v>
      </c>
      <c r="C68" s="150">
        <v>392</v>
      </c>
      <c r="D68" s="55" t="s">
        <v>18</v>
      </c>
      <c r="E68" s="151" t="s">
        <v>212</v>
      </c>
      <c r="F68" s="152" t="s">
        <v>85</v>
      </c>
      <c r="G68" s="153" t="s">
        <v>19</v>
      </c>
      <c r="H68" s="154">
        <v>39661</v>
      </c>
      <c r="I68" s="155">
        <f>(3318*2)</f>
        <v>6636</v>
      </c>
      <c r="J68" s="152" t="s">
        <v>182</v>
      </c>
      <c r="K68" s="156" t="s">
        <v>7</v>
      </c>
      <c r="L68" s="157"/>
    </row>
    <row r="69" spans="1:12" ht="112.5" x14ac:dyDescent="0.25">
      <c r="A69" s="5"/>
      <c r="B69" s="5" t="s">
        <v>20</v>
      </c>
      <c r="C69" s="6">
        <v>368</v>
      </c>
      <c r="D69" s="7" t="s">
        <v>18</v>
      </c>
      <c r="E69" s="16" t="s">
        <v>27</v>
      </c>
      <c r="F69" s="9" t="s">
        <v>26</v>
      </c>
      <c r="G69" s="10" t="s">
        <v>19</v>
      </c>
      <c r="H69" s="11">
        <v>39387</v>
      </c>
      <c r="I69" s="26">
        <f>(4322*2)</f>
        <v>8644</v>
      </c>
      <c r="J69" s="13" t="s">
        <v>24</v>
      </c>
      <c r="K69" s="14"/>
      <c r="L69" s="15" t="s">
        <v>6</v>
      </c>
    </row>
    <row r="70" spans="1:12" ht="112.5" x14ac:dyDescent="0.25">
      <c r="A70" s="5"/>
      <c r="B70" s="5" t="s">
        <v>20</v>
      </c>
      <c r="C70" s="6">
        <v>474</v>
      </c>
      <c r="D70" s="7" t="s">
        <v>18</v>
      </c>
      <c r="E70" s="16" t="s">
        <v>28</v>
      </c>
      <c r="F70" s="9" t="s">
        <v>29</v>
      </c>
      <c r="G70" s="10" t="s">
        <v>19</v>
      </c>
      <c r="H70" s="11">
        <v>39692</v>
      </c>
      <c r="I70" s="26">
        <f>(4322*2)</f>
        <v>8644</v>
      </c>
      <c r="J70" s="13" t="s">
        <v>24</v>
      </c>
      <c r="K70" s="14"/>
      <c r="L70" s="15" t="s">
        <v>6</v>
      </c>
    </row>
    <row r="71" spans="1:12" ht="112.5" x14ac:dyDescent="0.25">
      <c r="A71" s="5"/>
      <c r="B71" s="5" t="s">
        <v>9</v>
      </c>
      <c r="C71" s="6">
        <v>1155</v>
      </c>
      <c r="D71" s="7" t="s">
        <v>18</v>
      </c>
      <c r="E71" s="16" t="s">
        <v>30</v>
      </c>
      <c r="F71" s="9" t="s">
        <v>29</v>
      </c>
      <c r="G71" s="10" t="s">
        <v>19</v>
      </c>
      <c r="H71" s="11">
        <v>42278</v>
      </c>
      <c r="I71" s="12">
        <f t="shared" ref="I68:I72" si="1">(4022*2)</f>
        <v>8044</v>
      </c>
      <c r="J71" s="13" t="s">
        <v>24</v>
      </c>
      <c r="K71" s="14"/>
      <c r="L71" s="15" t="s">
        <v>6</v>
      </c>
    </row>
    <row r="72" spans="1:12" ht="112.5" x14ac:dyDescent="0.25">
      <c r="A72" s="5"/>
      <c r="B72" s="5" t="s">
        <v>20</v>
      </c>
      <c r="C72" s="6">
        <v>697</v>
      </c>
      <c r="D72" s="7" t="s">
        <v>18</v>
      </c>
      <c r="E72" s="16" t="s">
        <v>31</v>
      </c>
      <c r="F72" s="9" t="s">
        <v>29</v>
      </c>
      <c r="G72" s="10" t="s">
        <v>19</v>
      </c>
      <c r="H72" s="11">
        <v>40315</v>
      </c>
      <c r="I72" s="12">
        <f t="shared" si="1"/>
        <v>8044</v>
      </c>
      <c r="J72" s="13" t="s">
        <v>24</v>
      </c>
      <c r="K72" s="14"/>
      <c r="L72" s="15" t="s">
        <v>6</v>
      </c>
    </row>
    <row r="73" spans="1:12" ht="112.5" x14ac:dyDescent="0.25">
      <c r="A73" s="5"/>
      <c r="B73" s="5" t="s">
        <v>20</v>
      </c>
      <c r="C73" s="6">
        <v>633</v>
      </c>
      <c r="D73" s="7" t="s">
        <v>18</v>
      </c>
      <c r="E73" s="21" t="s">
        <v>32</v>
      </c>
      <c r="F73" s="17" t="s">
        <v>33</v>
      </c>
      <c r="G73" s="10" t="s">
        <v>19</v>
      </c>
      <c r="H73" s="23">
        <v>40182</v>
      </c>
      <c r="I73" s="26">
        <f>(4322*2)</f>
        <v>8644</v>
      </c>
      <c r="J73" s="13" t="s">
        <v>24</v>
      </c>
      <c r="K73" s="14"/>
      <c r="L73" s="25" t="s">
        <v>6</v>
      </c>
    </row>
    <row r="74" spans="1:12" ht="112.5" x14ac:dyDescent="0.25">
      <c r="A74" s="5"/>
      <c r="B74" s="5" t="s">
        <v>9</v>
      </c>
      <c r="C74" s="6">
        <v>989</v>
      </c>
      <c r="D74" s="7" t="s">
        <v>18</v>
      </c>
      <c r="E74" s="21" t="s">
        <v>34</v>
      </c>
      <c r="F74" s="17" t="s">
        <v>25</v>
      </c>
      <c r="G74" s="10" t="s">
        <v>19</v>
      </c>
      <c r="H74" s="11">
        <v>42278</v>
      </c>
      <c r="I74" s="12">
        <f>(2163*2)</f>
        <v>4326</v>
      </c>
      <c r="J74" s="13" t="s">
        <v>24</v>
      </c>
      <c r="K74" s="14" t="s">
        <v>7</v>
      </c>
      <c r="L74" s="15"/>
    </row>
    <row r="75" spans="1:12" ht="112.5" x14ac:dyDescent="0.25">
      <c r="A75" s="5"/>
      <c r="B75" s="5" t="s">
        <v>9</v>
      </c>
      <c r="C75" s="6">
        <v>1403</v>
      </c>
      <c r="D75" s="7" t="s">
        <v>18</v>
      </c>
      <c r="E75" s="21" t="s">
        <v>35</v>
      </c>
      <c r="F75" s="17" t="s">
        <v>36</v>
      </c>
      <c r="G75" s="10" t="s">
        <v>19</v>
      </c>
      <c r="H75" s="11">
        <v>42857</v>
      </c>
      <c r="I75" s="12">
        <f t="shared" ref="I75:I80" si="2">(2163*2)</f>
        <v>4326</v>
      </c>
      <c r="J75" s="13" t="s">
        <v>24</v>
      </c>
      <c r="K75" s="14"/>
      <c r="L75" s="15" t="s">
        <v>6</v>
      </c>
    </row>
    <row r="76" spans="1:12" ht="112.5" x14ac:dyDescent="0.25">
      <c r="A76" s="5"/>
      <c r="B76" s="5" t="s">
        <v>9</v>
      </c>
      <c r="C76" s="6">
        <v>1322</v>
      </c>
      <c r="D76" s="7" t="s">
        <v>18</v>
      </c>
      <c r="E76" s="21" t="s">
        <v>37</v>
      </c>
      <c r="F76" s="17" t="s">
        <v>38</v>
      </c>
      <c r="G76" s="10" t="s">
        <v>19</v>
      </c>
      <c r="H76" s="23">
        <v>42597</v>
      </c>
      <c r="I76" s="12">
        <f t="shared" si="2"/>
        <v>4326</v>
      </c>
      <c r="J76" s="13" t="s">
        <v>24</v>
      </c>
      <c r="K76" s="14" t="s">
        <v>7</v>
      </c>
      <c r="L76" s="25"/>
    </row>
    <row r="77" spans="1:12" ht="112.5" x14ac:dyDescent="0.25">
      <c r="A77" s="5"/>
      <c r="B77" s="5" t="s">
        <v>9</v>
      </c>
      <c r="C77" s="6">
        <v>578</v>
      </c>
      <c r="D77" s="7" t="s">
        <v>18</v>
      </c>
      <c r="E77" s="21" t="s">
        <v>39</v>
      </c>
      <c r="F77" s="17" t="s">
        <v>40</v>
      </c>
      <c r="G77" s="10" t="s">
        <v>19</v>
      </c>
      <c r="H77" s="23">
        <v>42317</v>
      </c>
      <c r="I77" s="12">
        <f t="shared" si="2"/>
        <v>4326</v>
      </c>
      <c r="J77" s="13" t="s">
        <v>24</v>
      </c>
      <c r="K77" s="14" t="s">
        <v>7</v>
      </c>
      <c r="L77" s="25"/>
    </row>
    <row r="78" spans="1:12" ht="112.5" x14ac:dyDescent="0.25">
      <c r="A78" s="5"/>
      <c r="B78" s="5" t="s">
        <v>9</v>
      </c>
      <c r="C78" s="6">
        <v>931</v>
      </c>
      <c r="D78" s="7" t="s">
        <v>18</v>
      </c>
      <c r="E78" s="21" t="s">
        <v>41</v>
      </c>
      <c r="F78" s="17" t="s">
        <v>40</v>
      </c>
      <c r="G78" s="10" t="s">
        <v>19</v>
      </c>
      <c r="H78" s="23">
        <v>42317</v>
      </c>
      <c r="I78" s="12">
        <f t="shared" si="2"/>
        <v>4326</v>
      </c>
      <c r="J78" s="13" t="s">
        <v>24</v>
      </c>
      <c r="K78" s="14" t="s">
        <v>7</v>
      </c>
      <c r="L78" s="25"/>
    </row>
    <row r="79" spans="1:12" ht="112.5" x14ac:dyDescent="0.25">
      <c r="A79" s="5"/>
      <c r="B79" s="5" t="s">
        <v>9</v>
      </c>
      <c r="C79" s="6"/>
      <c r="D79" s="7" t="s">
        <v>18</v>
      </c>
      <c r="E79" s="21" t="s">
        <v>42</v>
      </c>
      <c r="F79" s="17" t="s">
        <v>40</v>
      </c>
      <c r="G79" s="10" t="s">
        <v>19</v>
      </c>
      <c r="H79" s="23">
        <v>42891</v>
      </c>
      <c r="I79" s="12">
        <f t="shared" si="2"/>
        <v>4326</v>
      </c>
      <c r="J79" s="13" t="s">
        <v>24</v>
      </c>
      <c r="K79" s="14" t="s">
        <v>7</v>
      </c>
      <c r="L79" s="25"/>
    </row>
    <row r="80" spans="1:12" ht="112.5" x14ac:dyDescent="0.25">
      <c r="A80" s="5"/>
      <c r="B80" s="5" t="s">
        <v>9</v>
      </c>
      <c r="C80" s="6">
        <v>1190</v>
      </c>
      <c r="D80" s="7" t="s">
        <v>18</v>
      </c>
      <c r="E80" s="21" t="s">
        <v>43</v>
      </c>
      <c r="F80" s="17" t="s">
        <v>44</v>
      </c>
      <c r="G80" s="10" t="s">
        <v>19</v>
      </c>
      <c r="H80" s="23">
        <v>42317</v>
      </c>
      <c r="I80" s="12">
        <f t="shared" si="2"/>
        <v>4326</v>
      </c>
      <c r="J80" s="13" t="s">
        <v>24</v>
      </c>
      <c r="K80" s="14" t="s">
        <v>7</v>
      </c>
      <c r="L80" s="25"/>
    </row>
    <row r="81" spans="1:12" ht="112.5" x14ac:dyDescent="0.25">
      <c r="A81" s="5"/>
      <c r="B81" s="5" t="s">
        <v>9</v>
      </c>
      <c r="C81" s="6">
        <v>1145</v>
      </c>
      <c r="D81" s="7" t="s">
        <v>18</v>
      </c>
      <c r="E81" s="16" t="s">
        <v>45</v>
      </c>
      <c r="F81" s="9" t="s">
        <v>46</v>
      </c>
      <c r="G81" s="10" t="s">
        <v>19</v>
      </c>
      <c r="H81" s="11">
        <v>42278</v>
      </c>
      <c r="I81" s="12">
        <f>(3786*2)</f>
        <v>7572</v>
      </c>
      <c r="J81" s="13" t="s">
        <v>24</v>
      </c>
      <c r="K81" s="14" t="s">
        <v>7</v>
      </c>
      <c r="L81" s="15"/>
    </row>
    <row r="82" spans="1:12" ht="101.25" x14ac:dyDescent="0.25">
      <c r="A82" s="5"/>
      <c r="B82" s="5" t="s">
        <v>5</v>
      </c>
      <c r="C82" s="34">
        <v>1168</v>
      </c>
      <c r="D82" s="35" t="s">
        <v>18</v>
      </c>
      <c r="E82" s="16" t="s">
        <v>47</v>
      </c>
      <c r="F82" s="9" t="s">
        <v>48</v>
      </c>
      <c r="G82" s="10" t="s">
        <v>19</v>
      </c>
      <c r="H82" s="11">
        <v>42278</v>
      </c>
      <c r="I82" s="12">
        <f>(9734*2)</f>
        <v>19468</v>
      </c>
      <c r="J82" s="13" t="s">
        <v>49</v>
      </c>
      <c r="K82" s="14" t="s">
        <v>7</v>
      </c>
      <c r="L82" s="15"/>
    </row>
    <row r="83" spans="1:12" ht="101.25" x14ac:dyDescent="0.25">
      <c r="A83" s="5"/>
      <c r="B83" s="5" t="s">
        <v>9</v>
      </c>
      <c r="C83" s="18">
        <v>1222</v>
      </c>
      <c r="D83" s="19" t="s">
        <v>21</v>
      </c>
      <c r="E83" s="27" t="s">
        <v>50</v>
      </c>
      <c r="F83" s="9" t="s">
        <v>51</v>
      </c>
      <c r="G83" s="10" t="s">
        <v>19</v>
      </c>
      <c r="H83" s="36">
        <v>42385</v>
      </c>
      <c r="I83" s="12">
        <f>(3640*2)</f>
        <v>7280</v>
      </c>
      <c r="J83" s="13" t="s">
        <v>49</v>
      </c>
      <c r="K83" s="14" t="s">
        <v>7</v>
      </c>
      <c r="L83" s="37"/>
    </row>
    <row r="84" spans="1:12" ht="101.25" x14ac:dyDescent="0.25">
      <c r="A84" s="5"/>
      <c r="B84" s="5" t="s">
        <v>9</v>
      </c>
      <c r="C84" s="18">
        <v>1349</v>
      </c>
      <c r="D84" s="19" t="s">
        <v>18</v>
      </c>
      <c r="E84" s="27" t="s">
        <v>52</v>
      </c>
      <c r="F84" s="9" t="s">
        <v>53</v>
      </c>
      <c r="G84" s="10" t="s">
        <v>19</v>
      </c>
      <c r="H84" s="36">
        <v>42689</v>
      </c>
      <c r="I84" s="12">
        <f>(5408*2)</f>
        <v>10816</v>
      </c>
      <c r="J84" s="13" t="s">
        <v>49</v>
      </c>
      <c r="K84" s="14" t="s">
        <v>7</v>
      </c>
      <c r="L84" s="37"/>
    </row>
    <row r="85" spans="1:12" ht="101.25" x14ac:dyDescent="0.25">
      <c r="A85" s="5"/>
      <c r="B85" s="5" t="s">
        <v>20</v>
      </c>
      <c r="C85" s="6">
        <v>505</v>
      </c>
      <c r="D85" s="19" t="s">
        <v>21</v>
      </c>
      <c r="E85" s="8" t="s">
        <v>54</v>
      </c>
      <c r="F85" s="9" t="s">
        <v>55</v>
      </c>
      <c r="G85" s="10" t="s">
        <v>19</v>
      </c>
      <c r="H85" s="23">
        <v>39818</v>
      </c>
      <c r="I85" s="12">
        <f>(3318*2)</f>
        <v>6636</v>
      </c>
      <c r="J85" s="13" t="s">
        <v>49</v>
      </c>
      <c r="K85" s="14" t="s">
        <v>7</v>
      </c>
      <c r="L85" s="25"/>
    </row>
    <row r="86" spans="1:12" x14ac:dyDescent="0.25">
      <c r="A86" s="5"/>
      <c r="B86" s="5"/>
      <c r="C86" s="6"/>
      <c r="D86" s="7"/>
      <c r="E86" s="16"/>
      <c r="F86" s="17" t="s">
        <v>56</v>
      </c>
      <c r="G86" s="10" t="s">
        <v>22</v>
      </c>
      <c r="H86" s="11"/>
      <c r="I86" s="12"/>
      <c r="J86" s="13"/>
      <c r="K86" s="14"/>
      <c r="L86" s="15"/>
    </row>
    <row r="87" spans="1:12" ht="101.25" x14ac:dyDescent="0.25">
      <c r="A87" s="5"/>
      <c r="B87" s="5" t="s">
        <v>9</v>
      </c>
      <c r="C87" s="6">
        <v>1189</v>
      </c>
      <c r="D87" s="7" t="s">
        <v>18</v>
      </c>
      <c r="E87" s="16" t="s">
        <v>57</v>
      </c>
      <c r="F87" s="9" t="s">
        <v>58</v>
      </c>
      <c r="G87" s="10" t="s">
        <v>19</v>
      </c>
      <c r="H87" s="11">
        <v>42327</v>
      </c>
      <c r="I87" s="12">
        <f>(6436*2)</f>
        <v>12872</v>
      </c>
      <c r="J87" s="13" t="s">
        <v>49</v>
      </c>
      <c r="K87" s="14"/>
      <c r="L87" s="15" t="s">
        <v>6</v>
      </c>
    </row>
    <row r="88" spans="1:12" ht="101.25" x14ac:dyDescent="0.25">
      <c r="A88" s="5"/>
      <c r="B88" s="5" t="s">
        <v>9</v>
      </c>
      <c r="C88" s="6">
        <v>1286</v>
      </c>
      <c r="D88" s="7" t="s">
        <v>18</v>
      </c>
      <c r="E88" s="16" t="s">
        <v>59</v>
      </c>
      <c r="F88" s="9" t="s">
        <v>58</v>
      </c>
      <c r="G88" s="10" t="s">
        <v>19</v>
      </c>
      <c r="H88" s="11">
        <v>42513</v>
      </c>
      <c r="I88" s="26">
        <f>(6435*2)</f>
        <v>12870</v>
      </c>
      <c r="J88" s="13" t="s">
        <v>49</v>
      </c>
      <c r="K88" s="14" t="s">
        <v>7</v>
      </c>
      <c r="L88" s="15"/>
    </row>
    <row r="89" spans="1:12" ht="101.25" x14ac:dyDescent="0.25">
      <c r="A89" s="5"/>
      <c r="B89" s="5" t="s">
        <v>20</v>
      </c>
      <c r="C89" s="6">
        <v>356</v>
      </c>
      <c r="D89" s="7" t="s">
        <v>18</v>
      </c>
      <c r="E89" s="16" t="s">
        <v>60</v>
      </c>
      <c r="F89" s="9" t="s">
        <v>61</v>
      </c>
      <c r="G89" s="10" t="s">
        <v>19</v>
      </c>
      <c r="H89" s="11">
        <v>36770</v>
      </c>
      <c r="I89" s="26">
        <f>(6435*2)</f>
        <v>12870</v>
      </c>
      <c r="J89" s="13" t="s">
        <v>49</v>
      </c>
      <c r="K89" s="14"/>
      <c r="L89" s="15" t="s">
        <v>6</v>
      </c>
    </row>
    <row r="90" spans="1:12" ht="101.25" x14ac:dyDescent="0.25">
      <c r="A90" s="5"/>
      <c r="B90" s="5" t="s">
        <v>20</v>
      </c>
      <c r="C90" s="6">
        <v>440</v>
      </c>
      <c r="D90" s="7" t="s">
        <v>18</v>
      </c>
      <c r="E90" s="16" t="s">
        <v>62</v>
      </c>
      <c r="F90" s="9" t="s">
        <v>61</v>
      </c>
      <c r="G90" s="10" t="s">
        <v>19</v>
      </c>
      <c r="H90" s="11">
        <v>39449</v>
      </c>
      <c r="I90" s="26">
        <f>(6435*2)</f>
        <v>12870</v>
      </c>
      <c r="J90" s="13" t="s">
        <v>49</v>
      </c>
      <c r="K90" s="14" t="s">
        <v>7</v>
      </c>
      <c r="L90" s="15"/>
    </row>
    <row r="91" spans="1:12" ht="101.25" x14ac:dyDescent="0.25">
      <c r="A91" s="5"/>
      <c r="B91" s="5" t="s">
        <v>20</v>
      </c>
      <c r="C91" s="6">
        <v>751</v>
      </c>
      <c r="D91" s="7" t="s">
        <v>18</v>
      </c>
      <c r="E91" s="16" t="s">
        <v>63</v>
      </c>
      <c r="F91" s="9" t="s">
        <v>61</v>
      </c>
      <c r="G91" s="10" t="s">
        <v>19</v>
      </c>
      <c r="H91" s="11">
        <v>40591</v>
      </c>
      <c r="I91" s="26">
        <f>(6435*2)</f>
        <v>12870</v>
      </c>
      <c r="J91" s="13" t="s">
        <v>49</v>
      </c>
      <c r="K91" s="14" t="s">
        <v>7</v>
      </c>
      <c r="L91" s="15"/>
    </row>
    <row r="92" spans="1:12" ht="101.25" x14ac:dyDescent="0.25">
      <c r="A92" s="5"/>
      <c r="B92" s="5" t="s">
        <v>9</v>
      </c>
      <c r="C92" s="6">
        <v>1287</v>
      </c>
      <c r="D92" s="7" t="s">
        <v>18</v>
      </c>
      <c r="E92" s="16" t="s">
        <v>64</v>
      </c>
      <c r="F92" s="9" t="s">
        <v>61</v>
      </c>
      <c r="G92" s="10" t="s">
        <v>19</v>
      </c>
      <c r="H92" s="11">
        <v>42483</v>
      </c>
      <c r="I92" s="26">
        <f>(6435*2)</f>
        <v>12870</v>
      </c>
      <c r="J92" s="13" t="s">
        <v>49</v>
      </c>
      <c r="K92" s="14" t="s">
        <v>7</v>
      </c>
      <c r="L92" s="15"/>
    </row>
    <row r="93" spans="1:12" ht="101.25" x14ac:dyDescent="0.25">
      <c r="A93" s="5"/>
      <c r="B93" s="5" t="s">
        <v>20</v>
      </c>
      <c r="C93" s="34">
        <v>632</v>
      </c>
      <c r="D93" s="35" t="s">
        <v>18</v>
      </c>
      <c r="E93" s="16" t="s">
        <v>65</v>
      </c>
      <c r="F93" s="9" t="s">
        <v>66</v>
      </c>
      <c r="G93" s="10" t="s">
        <v>19</v>
      </c>
      <c r="H93" s="11">
        <v>40182</v>
      </c>
      <c r="I93" s="12">
        <f>(4022*2)</f>
        <v>8044</v>
      </c>
      <c r="J93" s="13" t="s">
        <v>49</v>
      </c>
      <c r="K93" s="14" t="s">
        <v>7</v>
      </c>
      <c r="L93" s="15"/>
    </row>
    <row r="94" spans="1:12" ht="101.25" x14ac:dyDescent="0.25">
      <c r="A94" s="5"/>
      <c r="B94" s="5" t="s">
        <v>9</v>
      </c>
      <c r="C94" s="34">
        <v>1259</v>
      </c>
      <c r="D94" s="35" t="s">
        <v>18</v>
      </c>
      <c r="E94" s="16" t="s">
        <v>67</v>
      </c>
      <c r="F94" s="9" t="s">
        <v>66</v>
      </c>
      <c r="G94" s="10" t="s">
        <v>19</v>
      </c>
      <c r="H94" s="11">
        <v>42430</v>
      </c>
      <c r="I94" s="12">
        <f>(4065*2)</f>
        <v>8130</v>
      </c>
      <c r="J94" s="13" t="s">
        <v>49</v>
      </c>
      <c r="K94" s="14" t="s">
        <v>7</v>
      </c>
      <c r="L94" s="15"/>
    </row>
    <row r="95" spans="1:12" ht="101.25" x14ac:dyDescent="0.25">
      <c r="A95" s="5"/>
      <c r="B95" s="5" t="s">
        <v>9</v>
      </c>
      <c r="C95" s="34">
        <v>1363</v>
      </c>
      <c r="D95" s="35" t="s">
        <v>18</v>
      </c>
      <c r="E95" s="16" t="s">
        <v>68</v>
      </c>
      <c r="F95" s="9" t="s">
        <v>66</v>
      </c>
      <c r="G95" s="10" t="s">
        <v>19</v>
      </c>
      <c r="H95" s="11">
        <v>42758</v>
      </c>
      <c r="I95" s="12">
        <f>(4065*2)</f>
        <v>8130</v>
      </c>
      <c r="J95" s="13" t="s">
        <v>49</v>
      </c>
      <c r="K95" s="14" t="s">
        <v>7</v>
      </c>
      <c r="L95" s="15"/>
    </row>
    <row r="96" spans="1:12" ht="101.25" x14ac:dyDescent="0.25">
      <c r="A96" s="5"/>
      <c r="B96" s="5" t="s">
        <v>9</v>
      </c>
      <c r="C96" s="34">
        <v>1362</v>
      </c>
      <c r="D96" s="35" t="s">
        <v>18</v>
      </c>
      <c r="E96" s="16" t="s">
        <v>69</v>
      </c>
      <c r="F96" s="9" t="s">
        <v>66</v>
      </c>
      <c r="G96" s="10" t="s">
        <v>19</v>
      </c>
      <c r="H96" s="11">
        <v>42758</v>
      </c>
      <c r="I96" s="12">
        <f>(4065*2)</f>
        <v>8130</v>
      </c>
      <c r="J96" s="13" t="s">
        <v>49</v>
      </c>
      <c r="K96" s="14" t="s">
        <v>7</v>
      </c>
      <c r="L96" s="15"/>
    </row>
    <row r="97" spans="1:12" ht="101.25" x14ac:dyDescent="0.25">
      <c r="A97" s="5"/>
      <c r="B97" s="5" t="s">
        <v>9</v>
      </c>
      <c r="C97" s="6">
        <v>922</v>
      </c>
      <c r="D97" s="7" t="s">
        <v>18</v>
      </c>
      <c r="E97" s="16" t="s">
        <v>70</v>
      </c>
      <c r="F97" s="9" t="s">
        <v>71</v>
      </c>
      <c r="G97" s="10" t="s">
        <v>19</v>
      </c>
      <c r="H97" s="11">
        <v>41290</v>
      </c>
      <c r="I97" s="12">
        <f>(4182*2)</f>
        <v>8364</v>
      </c>
      <c r="J97" s="13" t="s">
        <v>49</v>
      </c>
      <c r="K97" s="14" t="s">
        <v>7</v>
      </c>
      <c r="L97" s="15"/>
    </row>
    <row r="98" spans="1:12" ht="101.25" x14ac:dyDescent="0.25">
      <c r="A98" s="5"/>
      <c r="B98" s="5" t="s">
        <v>9</v>
      </c>
      <c r="C98" s="34">
        <v>990</v>
      </c>
      <c r="D98" s="35" t="s">
        <v>18</v>
      </c>
      <c r="E98" s="16" t="s">
        <v>72</v>
      </c>
      <c r="F98" s="9" t="s">
        <v>71</v>
      </c>
      <c r="G98" s="10" t="s">
        <v>19</v>
      </c>
      <c r="H98" s="36">
        <v>41534</v>
      </c>
      <c r="I98" s="12">
        <f>(4022*2)</f>
        <v>8044</v>
      </c>
      <c r="J98" s="13" t="s">
        <v>49</v>
      </c>
      <c r="K98" s="14" t="s">
        <v>7</v>
      </c>
      <c r="L98" s="37"/>
    </row>
    <row r="99" spans="1:12" ht="101.25" x14ac:dyDescent="0.25">
      <c r="A99" s="5"/>
      <c r="B99" s="5" t="s">
        <v>20</v>
      </c>
      <c r="C99" s="6">
        <v>687</v>
      </c>
      <c r="D99" s="7" t="s">
        <v>18</v>
      </c>
      <c r="E99" s="16" t="s">
        <v>73</v>
      </c>
      <c r="F99" s="9" t="s">
        <v>74</v>
      </c>
      <c r="G99" s="10" t="s">
        <v>19</v>
      </c>
      <c r="H99" s="11">
        <v>40294</v>
      </c>
      <c r="I99" s="12">
        <f>(5390*2)</f>
        <v>10780</v>
      </c>
      <c r="J99" s="13" t="s">
        <v>49</v>
      </c>
      <c r="K99" s="14"/>
      <c r="L99" s="15" t="s">
        <v>6</v>
      </c>
    </row>
    <row r="100" spans="1:12" ht="101.25" x14ac:dyDescent="0.25">
      <c r="A100" s="5"/>
      <c r="B100" s="5" t="s">
        <v>9</v>
      </c>
      <c r="C100" s="6">
        <v>1169</v>
      </c>
      <c r="D100" s="7" t="s">
        <v>18</v>
      </c>
      <c r="E100" s="16" t="s">
        <v>75</v>
      </c>
      <c r="F100" s="9" t="s">
        <v>76</v>
      </c>
      <c r="G100" s="10" t="s">
        <v>19</v>
      </c>
      <c r="H100" s="11">
        <v>42278</v>
      </c>
      <c r="I100" s="12">
        <f>(4826*2)</f>
        <v>9652</v>
      </c>
      <c r="J100" s="13" t="s">
        <v>49</v>
      </c>
      <c r="K100" s="14"/>
      <c r="L100" s="15" t="s">
        <v>6</v>
      </c>
    </row>
    <row r="101" spans="1:12" ht="101.25" x14ac:dyDescent="0.25">
      <c r="A101" s="5"/>
      <c r="B101" s="5" t="s">
        <v>9</v>
      </c>
      <c r="C101" s="6">
        <v>801</v>
      </c>
      <c r="D101" s="7" t="s">
        <v>18</v>
      </c>
      <c r="E101" s="16" t="s">
        <v>77</v>
      </c>
      <c r="F101" s="17" t="s">
        <v>78</v>
      </c>
      <c r="G101" s="10" t="s">
        <v>19</v>
      </c>
      <c r="H101" s="11">
        <v>41730</v>
      </c>
      <c r="I101" s="12">
        <f>(3521*2)</f>
        <v>7042</v>
      </c>
      <c r="J101" s="13" t="s">
        <v>49</v>
      </c>
      <c r="K101" s="14"/>
      <c r="L101" s="15" t="s">
        <v>6</v>
      </c>
    </row>
    <row r="102" spans="1:12" ht="101.25" x14ac:dyDescent="0.25">
      <c r="A102" s="5"/>
      <c r="B102" s="5" t="s">
        <v>20</v>
      </c>
      <c r="C102" s="6">
        <v>690</v>
      </c>
      <c r="D102" s="7" t="s">
        <v>18</v>
      </c>
      <c r="E102" s="16" t="s">
        <v>79</v>
      </c>
      <c r="F102" s="9" t="s">
        <v>80</v>
      </c>
      <c r="G102" s="10" t="s">
        <v>19</v>
      </c>
      <c r="H102" s="11">
        <v>40303</v>
      </c>
      <c r="I102" s="12">
        <f>(4022*2)</f>
        <v>8044</v>
      </c>
      <c r="J102" s="13" t="s">
        <v>49</v>
      </c>
      <c r="K102" s="14"/>
      <c r="L102" s="15" t="s">
        <v>6</v>
      </c>
    </row>
    <row r="103" spans="1:12" ht="101.25" x14ac:dyDescent="0.25">
      <c r="A103" s="5"/>
      <c r="B103" s="5" t="s">
        <v>20</v>
      </c>
      <c r="C103" s="6">
        <v>359</v>
      </c>
      <c r="D103" s="7" t="s">
        <v>18</v>
      </c>
      <c r="E103" s="16" t="s">
        <v>81</v>
      </c>
      <c r="F103" s="9" t="s">
        <v>82</v>
      </c>
      <c r="G103" s="10" t="s">
        <v>19</v>
      </c>
      <c r="H103" s="11">
        <v>39153</v>
      </c>
      <c r="I103" s="12">
        <f>(4022*2)</f>
        <v>8044</v>
      </c>
      <c r="J103" s="13" t="s">
        <v>49</v>
      </c>
      <c r="K103" s="14"/>
      <c r="L103" s="15" t="s">
        <v>6</v>
      </c>
    </row>
    <row r="104" spans="1:12" ht="101.25" x14ac:dyDescent="0.25">
      <c r="A104" s="5"/>
      <c r="B104" s="5" t="s">
        <v>20</v>
      </c>
      <c r="C104" s="6">
        <v>360</v>
      </c>
      <c r="D104" s="7" t="s">
        <v>18</v>
      </c>
      <c r="E104" s="16" t="s">
        <v>83</v>
      </c>
      <c r="F104" s="9" t="s">
        <v>82</v>
      </c>
      <c r="G104" s="10" t="s">
        <v>19</v>
      </c>
      <c r="H104" s="11">
        <v>39153</v>
      </c>
      <c r="I104" s="12">
        <f>(4022*2)</f>
        <v>8044</v>
      </c>
      <c r="J104" s="13" t="s">
        <v>49</v>
      </c>
      <c r="K104" s="14"/>
      <c r="L104" s="15" t="s">
        <v>6</v>
      </c>
    </row>
    <row r="105" spans="1:12" ht="101.25" x14ac:dyDescent="0.25">
      <c r="A105" s="5"/>
      <c r="B105" s="5" t="s">
        <v>20</v>
      </c>
      <c r="C105" s="6">
        <v>569</v>
      </c>
      <c r="D105" s="7" t="s">
        <v>18</v>
      </c>
      <c r="E105" s="16" t="s">
        <v>84</v>
      </c>
      <c r="F105" s="9" t="s">
        <v>85</v>
      </c>
      <c r="G105" s="10" t="s">
        <v>19</v>
      </c>
      <c r="H105" s="11">
        <v>39902</v>
      </c>
      <c r="I105" s="12">
        <f>(3318*2)</f>
        <v>6636</v>
      </c>
      <c r="J105" s="13" t="s">
        <v>49</v>
      </c>
      <c r="K105" s="14" t="s">
        <v>7</v>
      </c>
      <c r="L105" s="15"/>
    </row>
    <row r="106" spans="1:12" x14ac:dyDescent="0.25">
      <c r="A106" s="5"/>
      <c r="B106" s="5"/>
      <c r="C106" s="18"/>
      <c r="D106" s="19"/>
      <c r="E106" s="27"/>
      <c r="F106" s="9" t="s">
        <v>86</v>
      </c>
      <c r="G106" s="10" t="s">
        <v>22</v>
      </c>
      <c r="H106" s="36"/>
      <c r="I106" s="12"/>
      <c r="J106" s="13"/>
      <c r="K106" s="14"/>
      <c r="L106" s="37"/>
    </row>
    <row r="107" spans="1:12" ht="90" x14ac:dyDescent="0.25">
      <c r="A107" s="5"/>
      <c r="B107" s="5" t="s">
        <v>5</v>
      </c>
      <c r="C107" s="6">
        <v>459</v>
      </c>
      <c r="D107" s="7" t="s">
        <v>18</v>
      </c>
      <c r="E107" s="29" t="s">
        <v>87</v>
      </c>
      <c r="F107" s="17" t="s">
        <v>88</v>
      </c>
      <c r="G107" s="10" t="s">
        <v>19</v>
      </c>
      <c r="H107" s="11">
        <v>42278</v>
      </c>
      <c r="I107" s="12">
        <f>(6490*2)</f>
        <v>12980</v>
      </c>
      <c r="J107" s="13" t="s">
        <v>89</v>
      </c>
      <c r="K107" s="14"/>
      <c r="L107" s="15" t="s">
        <v>6</v>
      </c>
    </row>
    <row r="108" spans="1:12" ht="90" x14ac:dyDescent="0.25">
      <c r="A108" s="38"/>
      <c r="B108" s="38" t="s">
        <v>20</v>
      </c>
      <c r="C108" s="39">
        <v>242</v>
      </c>
      <c r="D108" s="38" t="s">
        <v>18</v>
      </c>
      <c r="E108" s="40" t="s">
        <v>90</v>
      </c>
      <c r="F108" s="21" t="s">
        <v>91</v>
      </c>
      <c r="G108" s="34" t="s">
        <v>19</v>
      </c>
      <c r="H108" s="41">
        <v>35812</v>
      </c>
      <c r="I108" s="31">
        <f>(6316*2)</f>
        <v>12632</v>
      </c>
      <c r="J108" s="13" t="s">
        <v>89</v>
      </c>
      <c r="K108" s="34"/>
      <c r="L108" s="42" t="s">
        <v>6</v>
      </c>
    </row>
    <row r="109" spans="1:12" ht="90" x14ac:dyDescent="0.25">
      <c r="A109" s="30"/>
      <c r="B109" s="30" t="s">
        <v>20</v>
      </c>
      <c r="C109" s="43">
        <v>666</v>
      </c>
      <c r="D109" s="30" t="s">
        <v>18</v>
      </c>
      <c r="E109" s="17" t="s">
        <v>92</v>
      </c>
      <c r="F109" s="21" t="s">
        <v>91</v>
      </c>
      <c r="G109" s="22" t="s">
        <v>19</v>
      </c>
      <c r="H109" s="44">
        <v>40224</v>
      </c>
      <c r="I109" s="45">
        <f>(5012*2)</f>
        <v>10024</v>
      </c>
      <c r="J109" s="13" t="s">
        <v>89</v>
      </c>
      <c r="K109" s="24" t="s">
        <v>7</v>
      </c>
      <c r="L109" s="42"/>
    </row>
    <row r="110" spans="1:12" ht="90" x14ac:dyDescent="0.25">
      <c r="A110" s="5"/>
      <c r="B110" s="5" t="s">
        <v>5</v>
      </c>
      <c r="C110" s="6">
        <v>1165</v>
      </c>
      <c r="D110" s="7" t="s">
        <v>18</v>
      </c>
      <c r="E110" s="16" t="s">
        <v>93</v>
      </c>
      <c r="F110" s="9" t="s">
        <v>94</v>
      </c>
      <c r="G110" s="10" t="s">
        <v>19</v>
      </c>
      <c r="H110" s="11">
        <v>42278</v>
      </c>
      <c r="I110" s="12">
        <f>(6490*2)</f>
        <v>12980</v>
      </c>
      <c r="J110" s="13" t="s">
        <v>89</v>
      </c>
      <c r="K110" s="14"/>
      <c r="L110" s="15" t="s">
        <v>6</v>
      </c>
    </row>
    <row r="111" spans="1:12" ht="90" x14ac:dyDescent="0.25">
      <c r="A111" s="5"/>
      <c r="B111" s="5" t="s">
        <v>5</v>
      </c>
      <c r="C111" s="6">
        <v>1166</v>
      </c>
      <c r="D111" s="7" t="s">
        <v>21</v>
      </c>
      <c r="E111" s="16" t="s">
        <v>95</v>
      </c>
      <c r="F111" s="9" t="s">
        <v>96</v>
      </c>
      <c r="G111" s="10" t="s">
        <v>19</v>
      </c>
      <c r="H111" s="11">
        <v>42278</v>
      </c>
      <c r="I111" s="12">
        <f>(7571*2)</f>
        <v>15142</v>
      </c>
      <c r="J111" s="13" t="s">
        <v>97</v>
      </c>
      <c r="K111" s="14" t="s">
        <v>7</v>
      </c>
      <c r="L111" s="15"/>
    </row>
    <row r="112" spans="1:12" ht="33.75" x14ac:dyDescent="0.25">
      <c r="A112" s="5"/>
      <c r="B112" s="5"/>
      <c r="C112" s="6"/>
      <c r="D112" s="7"/>
      <c r="E112" s="16"/>
      <c r="F112" s="9" t="s">
        <v>98</v>
      </c>
      <c r="G112" s="10" t="s">
        <v>22</v>
      </c>
      <c r="H112" s="11"/>
      <c r="I112" s="12"/>
      <c r="J112" s="13"/>
      <c r="K112" s="14"/>
      <c r="L112" s="15"/>
    </row>
    <row r="113" spans="1:12" ht="33.75" x14ac:dyDescent="0.25">
      <c r="A113" s="5"/>
      <c r="B113" s="5"/>
      <c r="C113" s="6"/>
      <c r="D113" s="7"/>
      <c r="E113" s="16"/>
      <c r="F113" s="9" t="s">
        <v>99</v>
      </c>
      <c r="G113" s="10" t="s">
        <v>22</v>
      </c>
      <c r="H113" s="11"/>
      <c r="I113" s="12"/>
      <c r="J113" s="13"/>
      <c r="K113" s="14"/>
      <c r="L113" s="15"/>
    </row>
    <row r="114" spans="1:12" ht="90" x14ac:dyDescent="0.25">
      <c r="A114" s="5"/>
      <c r="B114" s="5" t="s">
        <v>20</v>
      </c>
      <c r="C114" s="6">
        <v>373</v>
      </c>
      <c r="D114" s="7" t="s">
        <v>21</v>
      </c>
      <c r="E114" s="46" t="s">
        <v>100</v>
      </c>
      <c r="F114" s="47" t="s">
        <v>101</v>
      </c>
      <c r="G114" s="48" t="s">
        <v>19</v>
      </c>
      <c r="H114" s="36">
        <v>36739</v>
      </c>
      <c r="I114" s="12">
        <f>(3910*2)</f>
        <v>7820</v>
      </c>
      <c r="J114" s="13" t="s">
        <v>97</v>
      </c>
      <c r="K114" s="49" t="s">
        <v>7</v>
      </c>
      <c r="L114" s="37"/>
    </row>
    <row r="115" spans="1:12" x14ac:dyDescent="0.25">
      <c r="A115" s="7"/>
      <c r="B115" s="7"/>
      <c r="C115" s="6"/>
      <c r="D115" s="7"/>
      <c r="E115" s="16"/>
      <c r="F115" s="9" t="s">
        <v>102</v>
      </c>
      <c r="G115" s="10" t="s">
        <v>22</v>
      </c>
      <c r="H115" s="11"/>
      <c r="I115" s="12"/>
      <c r="J115" s="13"/>
      <c r="K115" s="14"/>
      <c r="L115" s="15"/>
    </row>
    <row r="116" spans="1:12" ht="101.25" x14ac:dyDescent="0.25">
      <c r="A116" s="7"/>
      <c r="B116" s="7" t="s">
        <v>5</v>
      </c>
      <c r="C116" s="6">
        <v>1171</v>
      </c>
      <c r="D116" s="7" t="s">
        <v>18</v>
      </c>
      <c r="E116" s="16" t="s">
        <v>103</v>
      </c>
      <c r="F116" s="9" t="s">
        <v>104</v>
      </c>
      <c r="G116" s="10" t="s">
        <v>19</v>
      </c>
      <c r="H116" s="11">
        <v>42278</v>
      </c>
      <c r="I116" s="12">
        <f>(8687*2)</f>
        <v>17374</v>
      </c>
      <c r="J116" s="13" t="s">
        <v>105</v>
      </c>
      <c r="K116" s="14"/>
      <c r="L116" s="15" t="s">
        <v>6</v>
      </c>
    </row>
    <row r="117" spans="1:12" ht="101.25" x14ac:dyDescent="0.25">
      <c r="A117" s="7"/>
      <c r="B117" s="7" t="s">
        <v>20</v>
      </c>
      <c r="C117" s="6">
        <v>504</v>
      </c>
      <c r="D117" s="7" t="s">
        <v>18</v>
      </c>
      <c r="E117" s="16" t="s">
        <v>106</v>
      </c>
      <c r="F117" s="9" t="s">
        <v>107</v>
      </c>
      <c r="G117" s="10" t="s">
        <v>19</v>
      </c>
      <c r="H117" s="11">
        <v>39825</v>
      </c>
      <c r="I117" s="12">
        <f>(6490*2)</f>
        <v>12980</v>
      </c>
      <c r="J117" s="13" t="s">
        <v>105</v>
      </c>
      <c r="K117" s="14"/>
      <c r="L117" s="15" t="s">
        <v>6</v>
      </c>
    </row>
    <row r="118" spans="1:12" ht="101.25" x14ac:dyDescent="0.25">
      <c r="A118" s="7"/>
      <c r="B118" s="7" t="s">
        <v>9</v>
      </c>
      <c r="C118" s="6">
        <v>1228</v>
      </c>
      <c r="D118" s="7" t="s">
        <v>18</v>
      </c>
      <c r="E118" s="13" t="s">
        <v>108</v>
      </c>
      <c r="F118" s="9" t="s">
        <v>107</v>
      </c>
      <c r="G118" s="5" t="s">
        <v>19</v>
      </c>
      <c r="H118" s="50">
        <v>42402</v>
      </c>
      <c r="I118" s="12">
        <f>(4056*2)</f>
        <v>8112</v>
      </c>
      <c r="J118" s="13" t="s">
        <v>105</v>
      </c>
      <c r="K118" s="51"/>
      <c r="L118" s="52" t="s">
        <v>6</v>
      </c>
    </row>
    <row r="119" spans="1:12" ht="101.25" x14ac:dyDescent="0.25">
      <c r="A119" s="7"/>
      <c r="B119" s="7" t="s">
        <v>9</v>
      </c>
      <c r="C119" s="6">
        <v>1167</v>
      </c>
      <c r="D119" s="7" t="s">
        <v>21</v>
      </c>
      <c r="E119" s="16" t="s">
        <v>109</v>
      </c>
      <c r="F119" s="9" t="s">
        <v>8</v>
      </c>
      <c r="G119" s="10" t="s">
        <v>19</v>
      </c>
      <c r="H119" s="11">
        <v>42278</v>
      </c>
      <c r="I119" s="12">
        <f>(4326*2)</f>
        <v>8652</v>
      </c>
      <c r="J119" s="13" t="s">
        <v>105</v>
      </c>
      <c r="K119" s="14" t="s">
        <v>7</v>
      </c>
      <c r="L119" s="15"/>
    </row>
    <row r="120" spans="1:12" ht="102" thickBot="1" x14ac:dyDescent="0.3">
      <c r="A120" s="53"/>
      <c r="B120" s="53" t="s">
        <v>9</v>
      </c>
      <c r="C120" s="54">
        <v>1351</v>
      </c>
      <c r="D120" s="55" t="s">
        <v>21</v>
      </c>
      <c r="E120" s="56" t="s">
        <v>110</v>
      </c>
      <c r="F120" s="57" t="s">
        <v>23</v>
      </c>
      <c r="G120" s="58" t="s">
        <v>19</v>
      </c>
      <c r="H120" s="59">
        <v>42744</v>
      </c>
      <c r="I120" s="60">
        <f>(3500*2)</f>
        <v>7000</v>
      </c>
      <c r="J120" s="61" t="s">
        <v>105</v>
      </c>
      <c r="K120" s="62" t="s">
        <v>7</v>
      </c>
      <c r="L120" s="63"/>
    </row>
  </sheetData>
  <mergeCells count="2">
    <mergeCell ref="A1:K5"/>
    <mergeCell ref="A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A8" sqref="A8:L68"/>
    </sheetView>
  </sheetViews>
  <sheetFormatPr baseColWidth="10"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3" t="s">
        <v>113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4.5" thickBot="1" x14ac:dyDescent="0.3">
      <c r="A8" s="64" t="s">
        <v>10</v>
      </c>
      <c r="B8" s="4" t="s">
        <v>11</v>
      </c>
      <c r="C8" s="65" t="s">
        <v>2</v>
      </c>
      <c r="D8" s="65" t="s">
        <v>12</v>
      </c>
      <c r="E8" s="65" t="s">
        <v>13</v>
      </c>
      <c r="F8" s="4" t="s">
        <v>1</v>
      </c>
      <c r="G8" s="4" t="s">
        <v>14</v>
      </c>
      <c r="H8" s="66" t="s">
        <v>15</v>
      </c>
      <c r="I8" s="67" t="s">
        <v>16</v>
      </c>
      <c r="J8" s="4" t="s">
        <v>17</v>
      </c>
      <c r="K8" s="4" t="s">
        <v>3</v>
      </c>
      <c r="L8" s="66" t="s">
        <v>4</v>
      </c>
    </row>
    <row r="9" spans="1:12" ht="45" x14ac:dyDescent="0.25">
      <c r="A9" s="68"/>
      <c r="B9" s="68" t="s">
        <v>5</v>
      </c>
      <c r="C9" s="69">
        <v>1133</v>
      </c>
      <c r="D9" s="68" t="s">
        <v>18</v>
      </c>
      <c r="E9" s="70" t="s">
        <v>116</v>
      </c>
      <c r="F9" s="71" t="s">
        <v>117</v>
      </c>
      <c r="G9" s="72" t="s">
        <v>19</v>
      </c>
      <c r="H9" s="73">
        <v>42278</v>
      </c>
      <c r="I9" s="74">
        <f>(13520*2)</f>
        <v>27040</v>
      </c>
      <c r="J9" s="71" t="s">
        <v>118</v>
      </c>
      <c r="K9" s="75"/>
      <c r="L9" s="76" t="s">
        <v>6</v>
      </c>
    </row>
    <row r="10" spans="1:12" ht="45" x14ac:dyDescent="0.25">
      <c r="A10" s="77"/>
      <c r="B10" s="77" t="s">
        <v>5</v>
      </c>
      <c r="C10" s="111">
        <v>1134</v>
      </c>
      <c r="D10" s="77" t="s">
        <v>18</v>
      </c>
      <c r="E10" s="122" t="s">
        <v>119</v>
      </c>
      <c r="F10" s="79" t="s">
        <v>120</v>
      </c>
      <c r="G10" s="131" t="s">
        <v>19</v>
      </c>
      <c r="H10" s="81">
        <v>42278</v>
      </c>
      <c r="I10" s="82">
        <f>(9734*2)</f>
        <v>19468</v>
      </c>
      <c r="J10" s="21" t="s">
        <v>118</v>
      </c>
      <c r="K10" s="132"/>
      <c r="L10" s="158" t="s">
        <v>6</v>
      </c>
    </row>
    <row r="11" spans="1:12" ht="45" x14ac:dyDescent="0.25">
      <c r="A11" s="77"/>
      <c r="B11" s="77" t="s">
        <v>9</v>
      </c>
      <c r="C11" s="111">
        <v>1327</v>
      </c>
      <c r="D11" s="77" t="s">
        <v>21</v>
      </c>
      <c r="E11" s="122" t="s">
        <v>121</v>
      </c>
      <c r="F11" s="79" t="s">
        <v>122</v>
      </c>
      <c r="G11" s="131" t="s">
        <v>19</v>
      </c>
      <c r="H11" s="81">
        <v>42614</v>
      </c>
      <c r="I11" s="82">
        <f>(4827*2)</f>
        <v>9654</v>
      </c>
      <c r="J11" s="21" t="s">
        <v>118</v>
      </c>
      <c r="K11" s="132" t="s">
        <v>7</v>
      </c>
      <c r="L11" s="158"/>
    </row>
    <row r="12" spans="1:12" ht="45" x14ac:dyDescent="0.25">
      <c r="A12" s="77"/>
      <c r="B12" s="77" t="s">
        <v>9</v>
      </c>
      <c r="C12" s="124">
        <v>1201</v>
      </c>
      <c r="D12" s="7" t="s">
        <v>21</v>
      </c>
      <c r="E12" s="159" t="s">
        <v>123</v>
      </c>
      <c r="F12" s="16" t="s">
        <v>124</v>
      </c>
      <c r="G12" s="119" t="s">
        <v>19</v>
      </c>
      <c r="H12" s="33">
        <v>42338</v>
      </c>
      <c r="I12" s="82">
        <f>(4384*2)</f>
        <v>8768</v>
      </c>
      <c r="J12" s="21" t="s">
        <v>118</v>
      </c>
      <c r="K12" s="124" t="s">
        <v>7</v>
      </c>
      <c r="L12" s="110"/>
    </row>
    <row r="13" spans="1:12" ht="45" x14ac:dyDescent="0.25">
      <c r="A13" s="7"/>
      <c r="B13" s="7" t="s">
        <v>20</v>
      </c>
      <c r="C13" s="124">
        <v>106</v>
      </c>
      <c r="D13" s="7" t="s">
        <v>21</v>
      </c>
      <c r="E13" s="122" t="s">
        <v>125</v>
      </c>
      <c r="F13" s="13" t="s">
        <v>126</v>
      </c>
      <c r="G13" s="131" t="s">
        <v>19</v>
      </c>
      <c r="H13" s="88">
        <v>32510</v>
      </c>
      <c r="I13" s="82">
        <f>(6692*2)</f>
        <v>13384</v>
      </c>
      <c r="J13" s="21" t="s">
        <v>118</v>
      </c>
      <c r="K13" s="132"/>
      <c r="L13" s="130" t="s">
        <v>6</v>
      </c>
    </row>
    <row r="14" spans="1:12" ht="45" x14ac:dyDescent="0.25">
      <c r="A14" s="77"/>
      <c r="B14" s="77" t="s">
        <v>20</v>
      </c>
      <c r="C14" s="111">
        <v>110</v>
      </c>
      <c r="D14" s="77" t="s">
        <v>18</v>
      </c>
      <c r="E14" s="122" t="s">
        <v>127</v>
      </c>
      <c r="F14" s="79" t="s">
        <v>128</v>
      </c>
      <c r="G14" s="131" t="s">
        <v>19</v>
      </c>
      <c r="H14" s="88">
        <v>36892</v>
      </c>
      <c r="I14" s="82">
        <f>(6435*2)</f>
        <v>12870</v>
      </c>
      <c r="J14" s="21" t="s">
        <v>118</v>
      </c>
      <c r="K14" s="132"/>
      <c r="L14" s="130" t="s">
        <v>6</v>
      </c>
    </row>
    <row r="15" spans="1:12" ht="56.25" x14ac:dyDescent="0.25">
      <c r="A15" s="77"/>
      <c r="B15" s="77" t="s">
        <v>9</v>
      </c>
      <c r="C15" s="111">
        <v>1048</v>
      </c>
      <c r="D15" s="77" t="s">
        <v>21</v>
      </c>
      <c r="E15" s="160" t="s">
        <v>129</v>
      </c>
      <c r="F15" s="91" t="s">
        <v>130</v>
      </c>
      <c r="G15" s="123" t="s">
        <v>19</v>
      </c>
      <c r="H15" s="81">
        <v>41792</v>
      </c>
      <c r="I15" s="82">
        <f>(4827*2)</f>
        <v>9654</v>
      </c>
      <c r="J15" s="21" t="s">
        <v>118</v>
      </c>
      <c r="K15" s="109"/>
      <c r="L15" s="158" t="s">
        <v>6</v>
      </c>
    </row>
    <row r="16" spans="1:12" ht="45" x14ac:dyDescent="0.25">
      <c r="A16" s="77"/>
      <c r="B16" s="77" t="s">
        <v>9</v>
      </c>
      <c r="C16" s="111">
        <v>1135</v>
      </c>
      <c r="D16" s="77" t="s">
        <v>18</v>
      </c>
      <c r="E16" s="161" t="s">
        <v>131</v>
      </c>
      <c r="F16" s="16" t="s">
        <v>132</v>
      </c>
      <c r="G16" s="123" t="s">
        <v>19</v>
      </c>
      <c r="H16" s="81">
        <v>42278</v>
      </c>
      <c r="I16" s="82">
        <f>(4826*2)</f>
        <v>9652</v>
      </c>
      <c r="J16" s="21" t="s">
        <v>118</v>
      </c>
      <c r="K16" s="109"/>
      <c r="L16" s="158" t="s">
        <v>6</v>
      </c>
    </row>
    <row r="17" spans="1:12" ht="45" x14ac:dyDescent="0.25">
      <c r="A17" s="77"/>
      <c r="B17" s="77" t="s">
        <v>9</v>
      </c>
      <c r="C17" s="111">
        <v>969</v>
      </c>
      <c r="D17" s="77" t="s">
        <v>18</v>
      </c>
      <c r="E17" s="161" t="s">
        <v>133</v>
      </c>
      <c r="F17" s="16" t="s">
        <v>132</v>
      </c>
      <c r="G17" s="123" t="s">
        <v>19</v>
      </c>
      <c r="H17" s="81">
        <v>42278</v>
      </c>
      <c r="I17" s="82">
        <f>(4827*2)</f>
        <v>9654</v>
      </c>
      <c r="J17" s="21" t="s">
        <v>118</v>
      </c>
      <c r="K17" s="109"/>
      <c r="L17" s="158" t="s">
        <v>6</v>
      </c>
    </row>
    <row r="18" spans="1:12" ht="45" x14ac:dyDescent="0.25">
      <c r="A18" s="77"/>
      <c r="B18" s="77" t="s">
        <v>20</v>
      </c>
      <c r="C18" s="111">
        <v>635</v>
      </c>
      <c r="D18" s="77" t="s">
        <v>18</v>
      </c>
      <c r="E18" s="122" t="s">
        <v>134</v>
      </c>
      <c r="F18" s="79" t="s">
        <v>135</v>
      </c>
      <c r="G18" s="131" t="s">
        <v>19</v>
      </c>
      <c r="H18" s="88">
        <v>40182</v>
      </c>
      <c r="I18" s="82">
        <f>(4560*2)</f>
        <v>9120</v>
      </c>
      <c r="J18" s="21" t="s">
        <v>118</v>
      </c>
      <c r="K18" s="132"/>
      <c r="L18" s="130" t="s">
        <v>6</v>
      </c>
    </row>
    <row r="19" spans="1:12" x14ac:dyDescent="0.25">
      <c r="A19" s="77"/>
      <c r="B19" s="77"/>
      <c r="C19" s="111"/>
      <c r="D19" s="77"/>
      <c r="E19" s="122"/>
      <c r="F19" s="27" t="s">
        <v>136</v>
      </c>
      <c r="G19" s="136" t="s">
        <v>22</v>
      </c>
      <c r="H19" s="42"/>
      <c r="I19" s="82"/>
      <c r="J19" s="21"/>
      <c r="K19" s="137"/>
      <c r="L19" s="162"/>
    </row>
    <row r="20" spans="1:12" ht="45" x14ac:dyDescent="0.25">
      <c r="A20" s="77"/>
      <c r="B20" s="77" t="s">
        <v>9</v>
      </c>
      <c r="C20" s="111">
        <v>1057</v>
      </c>
      <c r="D20" s="77" t="s">
        <v>21</v>
      </c>
      <c r="E20" s="163" t="s">
        <v>137</v>
      </c>
      <c r="F20" s="13" t="s">
        <v>138</v>
      </c>
      <c r="G20" s="131" t="s">
        <v>19</v>
      </c>
      <c r="H20" s="97">
        <v>41944</v>
      </c>
      <c r="I20" s="82">
        <f>(6240*2)</f>
        <v>12480</v>
      </c>
      <c r="J20" s="21" t="s">
        <v>118</v>
      </c>
      <c r="K20" s="132"/>
      <c r="L20" s="129" t="s">
        <v>6</v>
      </c>
    </row>
    <row r="21" spans="1:12" ht="45" x14ac:dyDescent="0.25">
      <c r="A21" s="77"/>
      <c r="B21" s="77" t="s">
        <v>9</v>
      </c>
      <c r="C21" s="111">
        <v>1038</v>
      </c>
      <c r="D21" s="77" t="s">
        <v>21</v>
      </c>
      <c r="E21" s="163" t="s">
        <v>139</v>
      </c>
      <c r="F21" s="13" t="s">
        <v>140</v>
      </c>
      <c r="G21" s="123" t="s">
        <v>19</v>
      </c>
      <c r="H21" s="81">
        <v>41645</v>
      </c>
      <c r="I21" s="82">
        <f>(5390*2)</f>
        <v>10780</v>
      </c>
      <c r="J21" s="21" t="s">
        <v>118</v>
      </c>
      <c r="K21" s="109"/>
      <c r="L21" s="158" t="s">
        <v>6</v>
      </c>
    </row>
    <row r="22" spans="1:12" ht="45" x14ac:dyDescent="0.25">
      <c r="A22" s="7"/>
      <c r="B22" s="7" t="s">
        <v>20</v>
      </c>
      <c r="C22" s="124">
        <v>794</v>
      </c>
      <c r="D22" s="7" t="s">
        <v>21</v>
      </c>
      <c r="E22" s="122" t="s">
        <v>141</v>
      </c>
      <c r="F22" s="79" t="s">
        <v>142</v>
      </c>
      <c r="G22" s="123" t="s">
        <v>19</v>
      </c>
      <c r="H22" s="88">
        <v>40805</v>
      </c>
      <c r="I22" s="82">
        <f>(3218*2)</f>
        <v>6436</v>
      </c>
      <c r="J22" s="21" t="s">
        <v>117</v>
      </c>
      <c r="K22" s="109" t="s">
        <v>7</v>
      </c>
      <c r="L22" s="130"/>
    </row>
    <row r="23" spans="1:12" ht="33.75" x14ac:dyDescent="0.25">
      <c r="A23" s="7"/>
      <c r="B23" s="7"/>
      <c r="C23" s="124"/>
      <c r="D23" s="7"/>
      <c r="E23" s="164"/>
      <c r="F23" s="99" t="s">
        <v>143</v>
      </c>
      <c r="G23" s="123" t="s">
        <v>22</v>
      </c>
      <c r="H23" s="81"/>
      <c r="I23" s="82"/>
      <c r="J23" s="16"/>
      <c r="K23" s="109"/>
      <c r="L23" s="158"/>
    </row>
    <row r="24" spans="1:12" ht="67.5" x14ac:dyDescent="0.25">
      <c r="A24" s="7"/>
      <c r="B24" s="7" t="s">
        <v>20</v>
      </c>
      <c r="C24" s="124">
        <v>126</v>
      </c>
      <c r="D24" s="7" t="s">
        <v>18</v>
      </c>
      <c r="E24" s="122" t="s">
        <v>144</v>
      </c>
      <c r="F24" s="79" t="s">
        <v>145</v>
      </c>
      <c r="G24" s="131" t="s">
        <v>19</v>
      </c>
      <c r="H24" s="88">
        <v>34401</v>
      </c>
      <c r="I24" s="82">
        <f>(6982*2)</f>
        <v>13964</v>
      </c>
      <c r="J24" s="16" t="s">
        <v>146</v>
      </c>
      <c r="K24" s="132"/>
      <c r="L24" s="130" t="s">
        <v>6</v>
      </c>
    </row>
    <row r="25" spans="1:12" ht="67.5" x14ac:dyDescent="0.25">
      <c r="A25" s="7"/>
      <c r="B25" s="7" t="s">
        <v>9</v>
      </c>
      <c r="C25" s="124">
        <v>1136</v>
      </c>
      <c r="D25" s="7" t="s">
        <v>18</v>
      </c>
      <c r="E25" s="122" t="s">
        <v>147</v>
      </c>
      <c r="F25" s="16" t="s">
        <v>145</v>
      </c>
      <c r="G25" s="136" t="s">
        <v>19</v>
      </c>
      <c r="H25" s="33">
        <v>42278</v>
      </c>
      <c r="I25" s="82">
        <f>(6983*2)</f>
        <v>13966</v>
      </c>
      <c r="J25" s="16" t="s">
        <v>146</v>
      </c>
      <c r="K25" s="137"/>
      <c r="L25" s="110" t="s">
        <v>6</v>
      </c>
    </row>
    <row r="26" spans="1:12" x14ac:dyDescent="0.25">
      <c r="A26" s="7"/>
      <c r="B26" s="7"/>
      <c r="C26" s="124"/>
      <c r="D26" s="7"/>
      <c r="E26" s="122"/>
      <c r="F26" s="16" t="s">
        <v>145</v>
      </c>
      <c r="G26" s="136" t="s">
        <v>22</v>
      </c>
      <c r="H26" s="33"/>
      <c r="I26" s="82"/>
      <c r="J26" s="16"/>
      <c r="K26" s="137"/>
      <c r="L26" s="110"/>
    </row>
    <row r="27" spans="1:12" ht="67.5" x14ac:dyDescent="0.25">
      <c r="A27" s="7"/>
      <c r="B27" s="7" t="s">
        <v>20</v>
      </c>
      <c r="C27" s="124">
        <v>127</v>
      </c>
      <c r="D27" s="7" t="s">
        <v>18</v>
      </c>
      <c r="E27" s="122" t="s">
        <v>148</v>
      </c>
      <c r="F27" s="79" t="s">
        <v>149</v>
      </c>
      <c r="G27" s="131" t="s">
        <v>19</v>
      </c>
      <c r="H27" s="88">
        <v>33654</v>
      </c>
      <c r="I27" s="82">
        <f t="shared" ref="I27:I33" si="0">(6982*2)</f>
        <v>13964</v>
      </c>
      <c r="J27" s="16" t="s">
        <v>146</v>
      </c>
      <c r="K27" s="132"/>
      <c r="L27" s="130" t="s">
        <v>6</v>
      </c>
    </row>
    <row r="28" spans="1:12" ht="67.5" x14ac:dyDescent="0.25">
      <c r="A28" s="77"/>
      <c r="B28" s="77" t="s">
        <v>20</v>
      </c>
      <c r="C28" s="111">
        <v>128</v>
      </c>
      <c r="D28" s="77" t="s">
        <v>18</v>
      </c>
      <c r="E28" s="122" t="s">
        <v>150</v>
      </c>
      <c r="F28" s="79" t="s">
        <v>149</v>
      </c>
      <c r="G28" s="131" t="s">
        <v>19</v>
      </c>
      <c r="H28" s="88">
        <v>38124</v>
      </c>
      <c r="I28" s="82">
        <f t="shared" si="0"/>
        <v>13964</v>
      </c>
      <c r="J28" s="16" t="s">
        <v>146</v>
      </c>
      <c r="K28" s="132"/>
      <c r="L28" s="130" t="s">
        <v>6</v>
      </c>
    </row>
    <row r="29" spans="1:12" ht="67.5" x14ac:dyDescent="0.25">
      <c r="A29" s="77"/>
      <c r="B29" s="77" t="s">
        <v>20</v>
      </c>
      <c r="C29" s="111">
        <v>129</v>
      </c>
      <c r="D29" s="77" t="s">
        <v>18</v>
      </c>
      <c r="E29" s="122" t="s">
        <v>151</v>
      </c>
      <c r="F29" s="79" t="s">
        <v>149</v>
      </c>
      <c r="G29" s="131" t="s">
        <v>19</v>
      </c>
      <c r="H29" s="88">
        <v>33996</v>
      </c>
      <c r="I29" s="82">
        <f t="shared" si="0"/>
        <v>13964</v>
      </c>
      <c r="J29" s="16" t="s">
        <v>146</v>
      </c>
      <c r="K29" s="132"/>
      <c r="L29" s="130" t="s">
        <v>6</v>
      </c>
    </row>
    <row r="30" spans="1:12" ht="67.5" x14ac:dyDescent="0.25">
      <c r="A30" s="19"/>
      <c r="B30" s="19" t="s">
        <v>20</v>
      </c>
      <c r="C30" s="117">
        <v>130</v>
      </c>
      <c r="D30" s="19" t="s">
        <v>18</v>
      </c>
      <c r="E30" s="122" t="s">
        <v>152</v>
      </c>
      <c r="F30" s="79" t="s">
        <v>149</v>
      </c>
      <c r="G30" s="131" t="s">
        <v>19</v>
      </c>
      <c r="H30" s="88">
        <v>35866</v>
      </c>
      <c r="I30" s="82">
        <f t="shared" si="0"/>
        <v>13964</v>
      </c>
      <c r="J30" s="16" t="s">
        <v>146</v>
      </c>
      <c r="K30" s="132"/>
      <c r="L30" s="130" t="s">
        <v>6</v>
      </c>
    </row>
    <row r="31" spans="1:12" ht="67.5" x14ac:dyDescent="0.25">
      <c r="A31" s="77"/>
      <c r="B31" s="77" t="s">
        <v>20</v>
      </c>
      <c r="C31" s="111">
        <v>131</v>
      </c>
      <c r="D31" s="77" t="s">
        <v>18</v>
      </c>
      <c r="E31" s="122" t="s">
        <v>153</v>
      </c>
      <c r="F31" s="79" t="s">
        <v>149</v>
      </c>
      <c r="G31" s="131" t="s">
        <v>19</v>
      </c>
      <c r="H31" s="88">
        <v>38504</v>
      </c>
      <c r="I31" s="82">
        <f t="shared" si="0"/>
        <v>13964</v>
      </c>
      <c r="J31" s="16" t="s">
        <v>146</v>
      </c>
      <c r="K31" s="132"/>
      <c r="L31" s="130" t="s">
        <v>6</v>
      </c>
    </row>
    <row r="32" spans="1:12" ht="67.5" x14ac:dyDescent="0.25">
      <c r="A32" s="77"/>
      <c r="B32" s="77" t="s">
        <v>20</v>
      </c>
      <c r="C32" s="111">
        <v>132</v>
      </c>
      <c r="D32" s="77" t="s">
        <v>18</v>
      </c>
      <c r="E32" s="122" t="s">
        <v>154</v>
      </c>
      <c r="F32" s="79" t="s">
        <v>149</v>
      </c>
      <c r="G32" s="131" t="s">
        <v>19</v>
      </c>
      <c r="H32" s="88">
        <v>38573</v>
      </c>
      <c r="I32" s="82">
        <f t="shared" si="0"/>
        <v>13964</v>
      </c>
      <c r="J32" s="16" t="s">
        <v>146</v>
      </c>
      <c r="K32" s="132"/>
      <c r="L32" s="130" t="s">
        <v>6</v>
      </c>
    </row>
    <row r="33" spans="1:12" ht="67.5" x14ac:dyDescent="0.25">
      <c r="A33" s="7"/>
      <c r="B33" s="7" t="s">
        <v>20</v>
      </c>
      <c r="C33" s="124">
        <v>395</v>
      </c>
      <c r="D33" s="7" t="s">
        <v>18</v>
      </c>
      <c r="E33" s="122" t="s">
        <v>155</v>
      </c>
      <c r="F33" s="79" t="s">
        <v>149</v>
      </c>
      <c r="G33" s="131" t="s">
        <v>19</v>
      </c>
      <c r="H33" s="88">
        <v>39387</v>
      </c>
      <c r="I33" s="82">
        <f t="shared" si="0"/>
        <v>13964</v>
      </c>
      <c r="J33" s="16" t="s">
        <v>146</v>
      </c>
      <c r="K33" s="132"/>
      <c r="L33" s="130" t="s">
        <v>6</v>
      </c>
    </row>
    <row r="34" spans="1:12" ht="67.5" x14ac:dyDescent="0.25">
      <c r="A34" s="77"/>
      <c r="B34" s="77" t="s">
        <v>5</v>
      </c>
      <c r="C34" s="111">
        <v>1137</v>
      </c>
      <c r="D34" s="77" t="s">
        <v>18</v>
      </c>
      <c r="E34" s="165" t="s">
        <v>156</v>
      </c>
      <c r="F34" s="21" t="s">
        <v>157</v>
      </c>
      <c r="G34" s="131" t="s">
        <v>19</v>
      </c>
      <c r="H34" s="88">
        <v>42278</v>
      </c>
      <c r="I34" s="102">
        <f>(8530*2)</f>
        <v>17060</v>
      </c>
      <c r="J34" s="16" t="s">
        <v>146</v>
      </c>
      <c r="K34" s="132"/>
      <c r="L34" s="130" t="s">
        <v>6</v>
      </c>
    </row>
    <row r="35" spans="1:12" ht="67.5" x14ac:dyDescent="0.25">
      <c r="A35" s="77"/>
      <c r="B35" s="77" t="s">
        <v>20</v>
      </c>
      <c r="C35" s="111">
        <v>394</v>
      </c>
      <c r="D35" s="77" t="s">
        <v>18</v>
      </c>
      <c r="E35" s="122" t="s">
        <v>158</v>
      </c>
      <c r="F35" s="79" t="s">
        <v>159</v>
      </c>
      <c r="G35" s="131" t="s">
        <v>19</v>
      </c>
      <c r="H35" s="88">
        <v>40225</v>
      </c>
      <c r="I35" s="82">
        <f>(6082*2)</f>
        <v>12164</v>
      </c>
      <c r="J35" s="16" t="s">
        <v>146</v>
      </c>
      <c r="K35" s="132"/>
      <c r="L35" s="130" t="s">
        <v>6</v>
      </c>
    </row>
    <row r="36" spans="1:12" ht="67.5" x14ac:dyDescent="0.25">
      <c r="A36" s="77"/>
      <c r="B36" s="77" t="s">
        <v>20</v>
      </c>
      <c r="C36" s="111">
        <v>393</v>
      </c>
      <c r="D36" s="77" t="s">
        <v>18</v>
      </c>
      <c r="E36" s="122" t="s">
        <v>160</v>
      </c>
      <c r="F36" s="79" t="s">
        <v>159</v>
      </c>
      <c r="G36" s="131" t="s">
        <v>19</v>
      </c>
      <c r="H36" s="88">
        <v>40238</v>
      </c>
      <c r="I36" s="82">
        <f>(6082*2)</f>
        <v>12164</v>
      </c>
      <c r="J36" s="16" t="s">
        <v>146</v>
      </c>
      <c r="K36" s="132"/>
      <c r="L36" s="130" t="s">
        <v>6</v>
      </c>
    </row>
    <row r="37" spans="1:12" ht="33.75" x14ac:dyDescent="0.25">
      <c r="A37" s="7"/>
      <c r="B37" s="7"/>
      <c r="C37" s="124"/>
      <c r="D37" s="7"/>
      <c r="E37" s="122"/>
      <c r="F37" s="79" t="s">
        <v>161</v>
      </c>
      <c r="G37" s="131"/>
      <c r="H37" s="103"/>
      <c r="I37" s="82"/>
      <c r="J37" s="16"/>
      <c r="K37" s="132"/>
      <c r="L37" s="166"/>
    </row>
    <row r="38" spans="1:12" ht="67.5" x14ac:dyDescent="0.25">
      <c r="A38" s="7"/>
      <c r="B38" s="7" t="s">
        <v>20</v>
      </c>
      <c r="C38" s="124">
        <v>125</v>
      </c>
      <c r="D38" s="7" t="s">
        <v>18</v>
      </c>
      <c r="E38" s="122" t="s">
        <v>162</v>
      </c>
      <c r="F38" s="79" t="s">
        <v>163</v>
      </c>
      <c r="G38" s="131" t="s">
        <v>19</v>
      </c>
      <c r="H38" s="103">
        <v>39083</v>
      </c>
      <c r="I38" s="82">
        <f>(6983*2)</f>
        <v>13966</v>
      </c>
      <c r="J38" s="16" t="s">
        <v>146</v>
      </c>
      <c r="K38" s="132"/>
      <c r="L38" s="166" t="s">
        <v>6</v>
      </c>
    </row>
    <row r="39" spans="1:12" ht="67.5" x14ac:dyDescent="0.25">
      <c r="A39" s="7"/>
      <c r="B39" s="7" t="s">
        <v>20</v>
      </c>
      <c r="C39" s="124">
        <v>837</v>
      </c>
      <c r="D39" s="7" t="s">
        <v>18</v>
      </c>
      <c r="E39" s="122" t="s">
        <v>164</v>
      </c>
      <c r="F39" s="16" t="s">
        <v>165</v>
      </c>
      <c r="G39" s="136" t="s">
        <v>19</v>
      </c>
      <c r="H39" s="33">
        <v>39083</v>
      </c>
      <c r="I39" s="82">
        <f>(5229*2)</f>
        <v>10458</v>
      </c>
      <c r="J39" s="16" t="s">
        <v>146</v>
      </c>
      <c r="K39" s="137"/>
      <c r="L39" s="110" t="s">
        <v>6</v>
      </c>
    </row>
    <row r="40" spans="1:12" ht="67.5" x14ac:dyDescent="0.25">
      <c r="A40" s="7"/>
      <c r="B40" s="7" t="s">
        <v>20</v>
      </c>
      <c r="C40" s="124">
        <v>952</v>
      </c>
      <c r="D40" s="7" t="s">
        <v>18</v>
      </c>
      <c r="E40" s="122" t="s">
        <v>166</v>
      </c>
      <c r="F40" s="79" t="s">
        <v>159</v>
      </c>
      <c r="G40" s="113" t="s">
        <v>19</v>
      </c>
      <c r="H40" s="28">
        <v>41379</v>
      </c>
      <c r="I40" s="82">
        <f>(6082*2)</f>
        <v>12164</v>
      </c>
      <c r="J40" s="16" t="s">
        <v>146</v>
      </c>
      <c r="K40" s="115"/>
      <c r="L40" s="116" t="s">
        <v>6</v>
      </c>
    </row>
    <row r="41" spans="1:12" ht="67.5" x14ac:dyDescent="0.25">
      <c r="A41" s="7"/>
      <c r="B41" s="7" t="s">
        <v>9</v>
      </c>
      <c r="C41" s="124">
        <v>769</v>
      </c>
      <c r="D41" s="7" t="s">
        <v>18</v>
      </c>
      <c r="E41" s="122" t="s">
        <v>167</v>
      </c>
      <c r="F41" s="79" t="s">
        <v>159</v>
      </c>
      <c r="G41" s="113" t="s">
        <v>19</v>
      </c>
      <c r="H41" s="28">
        <v>41276</v>
      </c>
      <c r="I41" s="82">
        <f>(6082*2)</f>
        <v>12164</v>
      </c>
      <c r="J41" s="16" t="s">
        <v>146</v>
      </c>
      <c r="K41" s="115"/>
      <c r="L41" s="116" t="s">
        <v>6</v>
      </c>
    </row>
    <row r="42" spans="1:12" ht="67.5" x14ac:dyDescent="0.25">
      <c r="A42" s="7"/>
      <c r="B42" s="7" t="s">
        <v>9</v>
      </c>
      <c r="C42" s="124">
        <v>951</v>
      </c>
      <c r="D42" s="7" t="s">
        <v>18</v>
      </c>
      <c r="E42" s="122" t="s">
        <v>168</v>
      </c>
      <c r="F42" s="79" t="s">
        <v>169</v>
      </c>
      <c r="G42" s="113" t="s">
        <v>19</v>
      </c>
      <c r="H42" s="28">
        <v>41379</v>
      </c>
      <c r="I42" s="82">
        <f>(5390*2)</f>
        <v>10780</v>
      </c>
      <c r="J42" s="16" t="s">
        <v>146</v>
      </c>
      <c r="K42" s="115"/>
      <c r="L42" s="116" t="s">
        <v>6</v>
      </c>
    </row>
    <row r="43" spans="1:12" ht="67.5" x14ac:dyDescent="0.25">
      <c r="A43" s="7"/>
      <c r="B43" s="7" t="s">
        <v>9</v>
      </c>
      <c r="C43" s="124">
        <v>967</v>
      </c>
      <c r="D43" s="7" t="s">
        <v>18</v>
      </c>
      <c r="E43" s="122" t="s">
        <v>170</v>
      </c>
      <c r="F43" s="79" t="s">
        <v>169</v>
      </c>
      <c r="G43" s="113" t="s">
        <v>19</v>
      </c>
      <c r="H43" s="28">
        <v>41421</v>
      </c>
      <c r="I43" s="82">
        <f>(5390*2)</f>
        <v>10780</v>
      </c>
      <c r="J43" s="16" t="s">
        <v>146</v>
      </c>
      <c r="K43" s="115"/>
      <c r="L43" s="116" t="s">
        <v>6</v>
      </c>
    </row>
    <row r="44" spans="1:12" ht="101.25" x14ac:dyDescent="0.25">
      <c r="A44" s="77"/>
      <c r="B44" s="77" t="s">
        <v>5</v>
      </c>
      <c r="C44" s="111">
        <v>376</v>
      </c>
      <c r="D44" s="77" t="s">
        <v>18</v>
      </c>
      <c r="E44" s="167" t="s">
        <v>171</v>
      </c>
      <c r="F44" s="16" t="s">
        <v>172</v>
      </c>
      <c r="G44" s="131" t="s">
        <v>19</v>
      </c>
      <c r="H44" s="33">
        <v>42278</v>
      </c>
      <c r="I44" s="82">
        <f>(9734*2)</f>
        <v>19468</v>
      </c>
      <c r="J44" s="79" t="s">
        <v>173</v>
      </c>
      <c r="K44" s="132"/>
      <c r="L44" s="110" t="s">
        <v>6</v>
      </c>
    </row>
    <row r="45" spans="1:12" ht="101.25" x14ac:dyDescent="0.25">
      <c r="A45" s="77"/>
      <c r="B45" s="77" t="s">
        <v>5</v>
      </c>
      <c r="C45" s="111">
        <v>651</v>
      </c>
      <c r="D45" s="77" t="s">
        <v>18</v>
      </c>
      <c r="E45" s="164" t="s">
        <v>174</v>
      </c>
      <c r="F45" s="13" t="s">
        <v>175</v>
      </c>
      <c r="G45" s="123" t="s">
        <v>19</v>
      </c>
      <c r="H45" s="33">
        <v>42278</v>
      </c>
      <c r="I45" s="108">
        <f>(7490*2)</f>
        <v>14980</v>
      </c>
      <c r="J45" s="79" t="s">
        <v>173</v>
      </c>
      <c r="K45" s="109"/>
      <c r="L45" s="110" t="s">
        <v>6</v>
      </c>
    </row>
    <row r="46" spans="1:12" ht="56.25" x14ac:dyDescent="0.25">
      <c r="A46" s="77"/>
      <c r="B46" s="77"/>
      <c r="C46" s="111"/>
      <c r="D46" s="77"/>
      <c r="E46" s="112"/>
      <c r="F46" s="13" t="s">
        <v>176</v>
      </c>
      <c r="G46" s="113" t="s">
        <v>22</v>
      </c>
      <c r="H46" s="28"/>
      <c r="I46" s="114"/>
      <c r="J46" s="27"/>
      <c r="K46" s="115"/>
      <c r="L46" s="116"/>
    </row>
    <row r="47" spans="1:12" ht="101.25" x14ac:dyDescent="0.25">
      <c r="A47" s="19"/>
      <c r="B47" s="19" t="s">
        <v>5</v>
      </c>
      <c r="C47" s="117">
        <v>1242</v>
      </c>
      <c r="D47" s="19" t="s">
        <v>18</v>
      </c>
      <c r="E47" s="118" t="s">
        <v>177</v>
      </c>
      <c r="F47" s="13" t="s">
        <v>178</v>
      </c>
      <c r="G47" s="113" t="s">
        <v>19</v>
      </c>
      <c r="H47" s="28">
        <v>42402</v>
      </c>
      <c r="I47" s="82">
        <f>(6187*2)</f>
        <v>12374</v>
      </c>
      <c r="J47" s="27" t="s">
        <v>173</v>
      </c>
      <c r="K47" s="115"/>
      <c r="L47" s="116" t="s">
        <v>6</v>
      </c>
    </row>
    <row r="48" spans="1:12" ht="101.25" x14ac:dyDescent="0.25">
      <c r="A48" s="5"/>
      <c r="B48" s="5" t="s">
        <v>9</v>
      </c>
      <c r="C48" s="119">
        <v>1305</v>
      </c>
      <c r="D48" s="7" t="s">
        <v>21</v>
      </c>
      <c r="E48" s="16" t="s">
        <v>179</v>
      </c>
      <c r="F48" s="120" t="s">
        <v>23</v>
      </c>
      <c r="G48" s="10" t="s">
        <v>19</v>
      </c>
      <c r="H48" s="121">
        <v>42562</v>
      </c>
      <c r="I48" s="82">
        <f>(3024*2)</f>
        <v>6048</v>
      </c>
      <c r="J48" s="79" t="s">
        <v>173</v>
      </c>
      <c r="K48" s="113" t="s">
        <v>7</v>
      </c>
      <c r="L48" s="15"/>
    </row>
    <row r="49" spans="1:12" ht="67.5" x14ac:dyDescent="0.25">
      <c r="A49" s="77"/>
      <c r="B49" s="77" t="s">
        <v>5</v>
      </c>
      <c r="C49" s="111">
        <v>115</v>
      </c>
      <c r="D49" s="77" t="s">
        <v>18</v>
      </c>
      <c r="E49" s="122" t="s">
        <v>180</v>
      </c>
      <c r="F49" s="79" t="s">
        <v>181</v>
      </c>
      <c r="G49" s="123" t="s">
        <v>19</v>
      </c>
      <c r="H49" s="33">
        <v>42278</v>
      </c>
      <c r="I49" s="102">
        <f>(11898*2)</f>
        <v>23796</v>
      </c>
      <c r="J49" s="79" t="s">
        <v>182</v>
      </c>
      <c r="K49" s="109"/>
      <c r="L49" s="110" t="s">
        <v>6</v>
      </c>
    </row>
    <row r="50" spans="1:12" ht="67.5" x14ac:dyDescent="0.25">
      <c r="A50" s="7"/>
      <c r="B50" s="7" t="s">
        <v>20</v>
      </c>
      <c r="C50" s="124">
        <v>119</v>
      </c>
      <c r="D50" s="7" t="s">
        <v>21</v>
      </c>
      <c r="E50" s="122" t="s">
        <v>183</v>
      </c>
      <c r="F50" s="16" t="s">
        <v>184</v>
      </c>
      <c r="G50" s="123" t="s">
        <v>19</v>
      </c>
      <c r="H50" s="33">
        <v>38062</v>
      </c>
      <c r="I50" s="102">
        <f>(10647*2)</f>
        <v>21294</v>
      </c>
      <c r="J50" s="79" t="s">
        <v>182</v>
      </c>
      <c r="K50" s="109" t="s">
        <v>7</v>
      </c>
      <c r="L50" s="110"/>
    </row>
    <row r="51" spans="1:12" ht="67.5" x14ac:dyDescent="0.25">
      <c r="A51" s="7"/>
      <c r="B51" s="7" t="s">
        <v>20</v>
      </c>
      <c r="C51" s="124">
        <v>374</v>
      </c>
      <c r="D51" s="7" t="s">
        <v>21</v>
      </c>
      <c r="E51" s="125" t="s">
        <v>185</v>
      </c>
      <c r="F51" s="126" t="s">
        <v>186</v>
      </c>
      <c r="G51" s="127" t="s">
        <v>19</v>
      </c>
      <c r="H51" s="97">
        <v>38463</v>
      </c>
      <c r="I51" s="102">
        <f>(10647*2)</f>
        <v>21294</v>
      </c>
      <c r="J51" s="79" t="s">
        <v>182</v>
      </c>
      <c r="K51" s="128"/>
      <c r="L51" s="129" t="s">
        <v>6</v>
      </c>
    </row>
    <row r="52" spans="1:12" ht="67.5" x14ac:dyDescent="0.25">
      <c r="A52" s="7"/>
      <c r="B52" s="7" t="s">
        <v>20</v>
      </c>
      <c r="C52" s="124">
        <v>120</v>
      </c>
      <c r="D52" s="7" t="s">
        <v>18</v>
      </c>
      <c r="E52" s="122" t="s">
        <v>187</v>
      </c>
      <c r="F52" s="27" t="s">
        <v>188</v>
      </c>
      <c r="G52" s="123" t="s">
        <v>19</v>
      </c>
      <c r="H52" s="88">
        <v>39181</v>
      </c>
      <c r="I52" s="102">
        <f>(7606*2)</f>
        <v>15212</v>
      </c>
      <c r="J52" s="79" t="s">
        <v>182</v>
      </c>
      <c r="K52" s="109"/>
      <c r="L52" s="130" t="s">
        <v>6</v>
      </c>
    </row>
    <row r="53" spans="1:12" ht="67.5" x14ac:dyDescent="0.25">
      <c r="A53" s="77"/>
      <c r="B53" s="77" t="s">
        <v>20</v>
      </c>
      <c r="C53" s="111">
        <v>117</v>
      </c>
      <c r="D53" s="77" t="s">
        <v>21</v>
      </c>
      <c r="E53" s="122" t="s">
        <v>189</v>
      </c>
      <c r="F53" s="27" t="s">
        <v>190</v>
      </c>
      <c r="G53" s="123" t="s">
        <v>19</v>
      </c>
      <c r="H53" s="88">
        <v>35500</v>
      </c>
      <c r="I53" s="102">
        <f>(6982*2)</f>
        <v>13964</v>
      </c>
      <c r="J53" s="79" t="s">
        <v>182</v>
      </c>
      <c r="K53" s="109" t="s">
        <v>7</v>
      </c>
      <c r="L53" s="130"/>
    </row>
    <row r="54" spans="1:12" ht="67.5" x14ac:dyDescent="0.25">
      <c r="A54" s="77"/>
      <c r="B54" s="77" t="s">
        <v>9</v>
      </c>
      <c r="C54" s="111">
        <v>457</v>
      </c>
      <c r="D54" s="77" t="s">
        <v>18</v>
      </c>
      <c r="E54" s="122" t="s">
        <v>191</v>
      </c>
      <c r="F54" s="27" t="s">
        <v>192</v>
      </c>
      <c r="G54" s="123" t="s">
        <v>19</v>
      </c>
      <c r="H54" s="88">
        <v>42278</v>
      </c>
      <c r="I54" s="102">
        <f>(6983*2)</f>
        <v>13966</v>
      </c>
      <c r="J54" s="79" t="s">
        <v>182</v>
      </c>
      <c r="K54" s="109" t="s">
        <v>7</v>
      </c>
      <c r="L54" s="130"/>
    </row>
    <row r="55" spans="1:12" ht="67.5" x14ac:dyDescent="0.25">
      <c r="A55" s="77"/>
      <c r="B55" s="77" t="s">
        <v>20</v>
      </c>
      <c r="C55" s="111">
        <v>537</v>
      </c>
      <c r="D55" s="77" t="s">
        <v>18</v>
      </c>
      <c r="E55" s="122" t="s">
        <v>193</v>
      </c>
      <c r="F55" s="27" t="s">
        <v>192</v>
      </c>
      <c r="G55" s="131" t="s">
        <v>19</v>
      </c>
      <c r="H55" s="20">
        <v>39873</v>
      </c>
      <c r="I55" s="102">
        <f>(6982*2)</f>
        <v>13964</v>
      </c>
      <c r="J55" s="79" t="s">
        <v>182</v>
      </c>
      <c r="K55" s="132"/>
      <c r="L55" s="133" t="s">
        <v>6</v>
      </c>
    </row>
    <row r="56" spans="1:12" ht="67.5" x14ac:dyDescent="0.25">
      <c r="A56" s="19"/>
      <c r="B56" s="19" t="s">
        <v>9</v>
      </c>
      <c r="C56" s="117">
        <v>1352</v>
      </c>
      <c r="D56" s="19" t="s">
        <v>18</v>
      </c>
      <c r="E56" s="120" t="s">
        <v>194</v>
      </c>
      <c r="F56" s="27" t="s">
        <v>192</v>
      </c>
      <c r="G56" s="113" t="s">
        <v>19</v>
      </c>
      <c r="H56" s="20">
        <v>42737</v>
      </c>
      <c r="I56" s="102">
        <f>(6714*2)</f>
        <v>13428</v>
      </c>
      <c r="J56" s="27" t="s">
        <v>182</v>
      </c>
      <c r="K56" s="115" t="s">
        <v>7</v>
      </c>
      <c r="L56" s="133"/>
    </row>
    <row r="57" spans="1:12" ht="67.5" x14ac:dyDescent="0.25">
      <c r="A57" s="77"/>
      <c r="B57" s="77" t="s">
        <v>20</v>
      </c>
      <c r="C57" s="111">
        <v>400</v>
      </c>
      <c r="D57" s="77" t="s">
        <v>21</v>
      </c>
      <c r="E57" s="122" t="s">
        <v>195</v>
      </c>
      <c r="F57" s="13" t="s">
        <v>196</v>
      </c>
      <c r="G57" s="131" t="s">
        <v>19</v>
      </c>
      <c r="H57" s="134">
        <v>39449</v>
      </c>
      <c r="I57" s="102">
        <f>(6982*2)</f>
        <v>13964</v>
      </c>
      <c r="J57" s="79" t="s">
        <v>182</v>
      </c>
      <c r="K57" s="132" t="s">
        <v>7</v>
      </c>
      <c r="L57" s="135"/>
    </row>
    <row r="58" spans="1:12" ht="67.5" x14ac:dyDescent="0.25">
      <c r="A58" s="77"/>
      <c r="B58" s="77" t="s">
        <v>5</v>
      </c>
      <c r="C58" s="111">
        <v>1141</v>
      </c>
      <c r="D58" s="77" t="s">
        <v>21</v>
      </c>
      <c r="E58" s="122" t="s">
        <v>197</v>
      </c>
      <c r="F58" s="16" t="s">
        <v>198</v>
      </c>
      <c r="G58" s="136" t="s">
        <v>19</v>
      </c>
      <c r="H58" s="52">
        <v>42278</v>
      </c>
      <c r="I58" s="102">
        <f>(7530*2)</f>
        <v>15060</v>
      </c>
      <c r="J58" s="79" t="s">
        <v>182</v>
      </c>
      <c r="K58" s="137"/>
      <c r="L58" s="138" t="s">
        <v>6</v>
      </c>
    </row>
    <row r="59" spans="1:12" ht="67.5" x14ac:dyDescent="0.25">
      <c r="A59" s="77"/>
      <c r="B59" s="77" t="s">
        <v>9</v>
      </c>
      <c r="C59" s="111">
        <v>1142</v>
      </c>
      <c r="D59" s="77" t="s">
        <v>18</v>
      </c>
      <c r="E59" s="122" t="s">
        <v>199</v>
      </c>
      <c r="F59" s="16" t="s">
        <v>188</v>
      </c>
      <c r="G59" s="136" t="s">
        <v>19</v>
      </c>
      <c r="H59" s="52">
        <v>42278</v>
      </c>
      <c r="I59" s="82">
        <f>(7586*2)</f>
        <v>15172</v>
      </c>
      <c r="J59" s="79" t="s">
        <v>182</v>
      </c>
      <c r="K59" s="137"/>
      <c r="L59" s="138" t="s">
        <v>6</v>
      </c>
    </row>
    <row r="60" spans="1:12" ht="67.5" x14ac:dyDescent="0.25">
      <c r="A60" s="77"/>
      <c r="B60" s="77" t="s">
        <v>9</v>
      </c>
      <c r="C60" s="111">
        <v>1256</v>
      </c>
      <c r="D60" s="77" t="s">
        <v>18</v>
      </c>
      <c r="E60" s="122" t="s">
        <v>200</v>
      </c>
      <c r="F60" s="16" t="s">
        <v>188</v>
      </c>
      <c r="G60" s="136" t="s">
        <v>19</v>
      </c>
      <c r="H60" s="52">
        <v>42425</v>
      </c>
      <c r="I60" s="82">
        <f>(7586*2)</f>
        <v>15172</v>
      </c>
      <c r="J60" s="79" t="s">
        <v>182</v>
      </c>
      <c r="K60" s="137"/>
      <c r="L60" s="138" t="s">
        <v>6</v>
      </c>
    </row>
    <row r="61" spans="1:12" ht="67.5" x14ac:dyDescent="0.25">
      <c r="A61" s="77"/>
      <c r="B61" s="77" t="s">
        <v>9</v>
      </c>
      <c r="C61" s="111">
        <v>1257</v>
      </c>
      <c r="D61" s="77" t="s">
        <v>18</v>
      </c>
      <c r="E61" s="122" t="s">
        <v>201</v>
      </c>
      <c r="F61" s="16" t="s">
        <v>188</v>
      </c>
      <c r="G61" s="136" t="s">
        <v>19</v>
      </c>
      <c r="H61" s="52">
        <v>42433</v>
      </c>
      <c r="I61" s="82">
        <f>(7586*2)</f>
        <v>15172</v>
      </c>
      <c r="J61" s="79" t="s">
        <v>182</v>
      </c>
      <c r="K61" s="137"/>
      <c r="L61" s="138" t="s">
        <v>6</v>
      </c>
    </row>
    <row r="62" spans="1:12" ht="67.5" x14ac:dyDescent="0.25">
      <c r="A62" s="7"/>
      <c r="B62" s="7" t="s">
        <v>20</v>
      </c>
      <c r="C62" s="124">
        <v>109</v>
      </c>
      <c r="D62" s="7" t="s">
        <v>18</v>
      </c>
      <c r="E62" s="122" t="s">
        <v>202</v>
      </c>
      <c r="F62" s="79" t="s">
        <v>128</v>
      </c>
      <c r="G62" s="131" t="s">
        <v>19</v>
      </c>
      <c r="H62" s="134">
        <v>36938</v>
      </c>
      <c r="I62" s="102">
        <f>(6435*2)</f>
        <v>12870</v>
      </c>
      <c r="J62" s="79" t="s">
        <v>182</v>
      </c>
      <c r="K62" s="132"/>
      <c r="L62" s="135" t="s">
        <v>6</v>
      </c>
    </row>
    <row r="63" spans="1:12" ht="67.5" x14ac:dyDescent="0.25">
      <c r="A63" s="38"/>
      <c r="B63" s="38" t="s">
        <v>20</v>
      </c>
      <c r="C63" s="139">
        <v>202</v>
      </c>
      <c r="D63" s="38" t="s">
        <v>18</v>
      </c>
      <c r="E63" s="122" t="s">
        <v>203</v>
      </c>
      <c r="F63" s="27" t="s">
        <v>204</v>
      </c>
      <c r="G63" s="131" t="s">
        <v>19</v>
      </c>
      <c r="H63" s="20">
        <v>39121</v>
      </c>
      <c r="I63" s="102">
        <f>(4826*2)</f>
        <v>9652</v>
      </c>
      <c r="J63" s="79" t="s">
        <v>182</v>
      </c>
      <c r="K63" s="132"/>
      <c r="L63" s="133" t="s">
        <v>6</v>
      </c>
    </row>
    <row r="64" spans="1:12" ht="67.5" x14ac:dyDescent="0.25">
      <c r="A64" s="7"/>
      <c r="B64" s="7" t="s">
        <v>20</v>
      </c>
      <c r="C64" s="124">
        <v>118</v>
      </c>
      <c r="D64" s="7" t="s">
        <v>21</v>
      </c>
      <c r="E64" s="122" t="s">
        <v>205</v>
      </c>
      <c r="F64" s="27" t="s">
        <v>206</v>
      </c>
      <c r="G64" s="131" t="s">
        <v>19</v>
      </c>
      <c r="H64" s="140">
        <v>39209</v>
      </c>
      <c r="I64" s="82">
        <f>(4641*2)</f>
        <v>9282</v>
      </c>
      <c r="J64" s="79" t="s">
        <v>182</v>
      </c>
      <c r="K64" s="132" t="s">
        <v>7</v>
      </c>
      <c r="L64" s="133"/>
    </row>
    <row r="65" spans="1:12" ht="67.5" x14ac:dyDescent="0.25">
      <c r="A65" s="7"/>
      <c r="B65" s="7" t="s">
        <v>20</v>
      </c>
      <c r="C65" s="124">
        <v>390</v>
      </c>
      <c r="D65" s="7" t="s">
        <v>21</v>
      </c>
      <c r="E65" s="141" t="s">
        <v>207</v>
      </c>
      <c r="F65" s="142" t="s">
        <v>206</v>
      </c>
      <c r="G65" s="127" t="s">
        <v>19</v>
      </c>
      <c r="H65" s="143">
        <v>39506</v>
      </c>
      <c r="I65" s="82">
        <f>(4641*2)</f>
        <v>9282</v>
      </c>
      <c r="J65" s="79" t="s">
        <v>182</v>
      </c>
      <c r="K65" s="128" t="s">
        <v>7</v>
      </c>
      <c r="L65" s="144"/>
    </row>
    <row r="66" spans="1:12" ht="67.5" x14ac:dyDescent="0.25">
      <c r="A66" s="7"/>
      <c r="B66" s="7" t="s">
        <v>9</v>
      </c>
      <c r="C66" s="124">
        <v>773</v>
      </c>
      <c r="D66" s="145" t="s">
        <v>21</v>
      </c>
      <c r="E66" s="146" t="s">
        <v>208</v>
      </c>
      <c r="F66" s="142" t="s">
        <v>209</v>
      </c>
      <c r="G66" s="147" t="s">
        <v>19</v>
      </c>
      <c r="H66" s="148">
        <v>42737</v>
      </c>
      <c r="I66" s="108">
        <f>(3600*2)</f>
        <v>7200</v>
      </c>
      <c r="J66" s="79" t="s">
        <v>182</v>
      </c>
      <c r="K66" s="128" t="s">
        <v>7</v>
      </c>
      <c r="L66" s="149"/>
    </row>
    <row r="67" spans="1:12" ht="67.5" x14ac:dyDescent="0.25">
      <c r="A67" s="7"/>
      <c r="B67" s="7" t="s">
        <v>9</v>
      </c>
      <c r="C67" s="124">
        <v>1292</v>
      </c>
      <c r="D67" s="145" t="s">
        <v>21</v>
      </c>
      <c r="E67" s="146" t="s">
        <v>210</v>
      </c>
      <c r="F67" s="142" t="s">
        <v>211</v>
      </c>
      <c r="G67" s="147" t="s">
        <v>19</v>
      </c>
      <c r="H67" s="148">
        <v>42492</v>
      </c>
      <c r="I67" s="102">
        <f>(3909*2)</f>
        <v>7818</v>
      </c>
      <c r="J67" s="79" t="s">
        <v>182</v>
      </c>
      <c r="K67" s="128" t="s">
        <v>7</v>
      </c>
      <c r="L67" s="149"/>
    </row>
    <row r="68" spans="1:12" ht="68.25" thickBot="1" x14ac:dyDescent="0.3">
      <c r="A68" s="55"/>
      <c r="B68" s="55" t="s">
        <v>20</v>
      </c>
      <c r="C68" s="150">
        <v>392</v>
      </c>
      <c r="D68" s="55" t="s">
        <v>18</v>
      </c>
      <c r="E68" s="151" t="s">
        <v>212</v>
      </c>
      <c r="F68" s="152" t="s">
        <v>85</v>
      </c>
      <c r="G68" s="153" t="s">
        <v>19</v>
      </c>
      <c r="H68" s="154">
        <v>39661</v>
      </c>
      <c r="I68" s="155">
        <f>(3318*2)</f>
        <v>6636</v>
      </c>
      <c r="J68" s="152" t="s">
        <v>182</v>
      </c>
      <c r="K68" s="156" t="s">
        <v>7</v>
      </c>
      <c r="L68" s="157"/>
    </row>
    <row r="69" spans="1:12" ht="112.5" x14ac:dyDescent="0.25">
      <c r="A69" s="5"/>
      <c r="B69" s="5" t="s">
        <v>20</v>
      </c>
      <c r="C69" s="6">
        <v>368</v>
      </c>
      <c r="D69" s="7" t="s">
        <v>18</v>
      </c>
      <c r="E69" s="16" t="s">
        <v>27</v>
      </c>
      <c r="F69" s="9" t="s">
        <v>26</v>
      </c>
      <c r="G69" s="10" t="s">
        <v>19</v>
      </c>
      <c r="H69" s="11">
        <v>39387</v>
      </c>
      <c r="I69" s="26">
        <f>(4322*2)</f>
        <v>8644</v>
      </c>
      <c r="J69" s="13" t="s">
        <v>24</v>
      </c>
      <c r="K69" s="14"/>
      <c r="L69" s="15" t="s">
        <v>6</v>
      </c>
    </row>
    <row r="70" spans="1:12" ht="112.5" x14ac:dyDescent="0.25">
      <c r="A70" s="5"/>
      <c r="B70" s="5" t="s">
        <v>20</v>
      </c>
      <c r="C70" s="6">
        <v>474</v>
      </c>
      <c r="D70" s="7" t="s">
        <v>18</v>
      </c>
      <c r="E70" s="16" t="s">
        <v>28</v>
      </c>
      <c r="F70" s="9" t="s">
        <v>29</v>
      </c>
      <c r="G70" s="10" t="s">
        <v>19</v>
      </c>
      <c r="H70" s="11">
        <v>39692</v>
      </c>
      <c r="I70" s="26">
        <f>(4322*2)</f>
        <v>8644</v>
      </c>
      <c r="J70" s="13" t="s">
        <v>24</v>
      </c>
      <c r="K70" s="14"/>
      <c r="L70" s="15" t="s">
        <v>6</v>
      </c>
    </row>
    <row r="71" spans="1:12" ht="112.5" x14ac:dyDescent="0.25">
      <c r="A71" s="5"/>
      <c r="B71" s="5" t="s">
        <v>9</v>
      </c>
      <c r="C71" s="6">
        <v>1155</v>
      </c>
      <c r="D71" s="7" t="s">
        <v>18</v>
      </c>
      <c r="E71" s="16" t="s">
        <v>30</v>
      </c>
      <c r="F71" s="9" t="s">
        <v>29</v>
      </c>
      <c r="G71" s="10" t="s">
        <v>19</v>
      </c>
      <c r="H71" s="11">
        <v>42278</v>
      </c>
      <c r="I71" s="12">
        <f t="shared" ref="I68:I72" si="1">(4022*2)</f>
        <v>8044</v>
      </c>
      <c r="J71" s="13" t="s">
        <v>24</v>
      </c>
      <c r="K71" s="14"/>
      <c r="L71" s="15" t="s">
        <v>6</v>
      </c>
    </row>
    <row r="72" spans="1:12" ht="112.5" x14ac:dyDescent="0.25">
      <c r="A72" s="5"/>
      <c r="B72" s="5" t="s">
        <v>20</v>
      </c>
      <c r="C72" s="6">
        <v>697</v>
      </c>
      <c r="D72" s="7" t="s">
        <v>18</v>
      </c>
      <c r="E72" s="16" t="s">
        <v>31</v>
      </c>
      <c r="F72" s="9" t="s">
        <v>29</v>
      </c>
      <c r="G72" s="10" t="s">
        <v>19</v>
      </c>
      <c r="H72" s="11">
        <v>40315</v>
      </c>
      <c r="I72" s="12">
        <f t="shared" si="1"/>
        <v>8044</v>
      </c>
      <c r="J72" s="13" t="s">
        <v>24</v>
      </c>
      <c r="K72" s="14"/>
      <c r="L72" s="15" t="s">
        <v>6</v>
      </c>
    </row>
    <row r="73" spans="1:12" ht="112.5" x14ac:dyDescent="0.25">
      <c r="A73" s="5"/>
      <c r="B73" s="5" t="s">
        <v>20</v>
      </c>
      <c r="C73" s="6">
        <v>633</v>
      </c>
      <c r="D73" s="7" t="s">
        <v>18</v>
      </c>
      <c r="E73" s="21" t="s">
        <v>32</v>
      </c>
      <c r="F73" s="17" t="s">
        <v>33</v>
      </c>
      <c r="G73" s="10" t="s">
        <v>19</v>
      </c>
      <c r="H73" s="23">
        <v>40182</v>
      </c>
      <c r="I73" s="26">
        <f>(4322*2)</f>
        <v>8644</v>
      </c>
      <c r="J73" s="13" t="s">
        <v>24</v>
      </c>
      <c r="K73" s="14"/>
      <c r="L73" s="25" t="s">
        <v>6</v>
      </c>
    </row>
    <row r="74" spans="1:12" ht="112.5" x14ac:dyDescent="0.25">
      <c r="A74" s="5"/>
      <c r="B74" s="5" t="s">
        <v>9</v>
      </c>
      <c r="C74" s="6">
        <v>989</v>
      </c>
      <c r="D74" s="7" t="s">
        <v>18</v>
      </c>
      <c r="E74" s="21" t="s">
        <v>34</v>
      </c>
      <c r="F74" s="17" t="s">
        <v>25</v>
      </c>
      <c r="G74" s="10" t="s">
        <v>19</v>
      </c>
      <c r="H74" s="11">
        <v>42278</v>
      </c>
      <c r="I74" s="12">
        <f>(2163*2)</f>
        <v>4326</v>
      </c>
      <c r="J74" s="13" t="s">
        <v>24</v>
      </c>
      <c r="K74" s="14" t="s">
        <v>7</v>
      </c>
      <c r="L74" s="15"/>
    </row>
    <row r="75" spans="1:12" ht="112.5" x14ac:dyDescent="0.25">
      <c r="A75" s="5"/>
      <c r="B75" s="5" t="s">
        <v>9</v>
      </c>
      <c r="C75" s="6">
        <v>1403</v>
      </c>
      <c r="D75" s="7" t="s">
        <v>18</v>
      </c>
      <c r="E75" s="21" t="s">
        <v>35</v>
      </c>
      <c r="F75" s="17" t="s">
        <v>36</v>
      </c>
      <c r="G75" s="10" t="s">
        <v>19</v>
      </c>
      <c r="H75" s="11">
        <v>42857</v>
      </c>
      <c r="I75" s="12">
        <f t="shared" ref="I75:I80" si="2">(2163*2)</f>
        <v>4326</v>
      </c>
      <c r="J75" s="13" t="s">
        <v>24</v>
      </c>
      <c r="K75" s="14"/>
      <c r="L75" s="15" t="s">
        <v>6</v>
      </c>
    </row>
    <row r="76" spans="1:12" ht="112.5" x14ac:dyDescent="0.25">
      <c r="A76" s="5"/>
      <c r="B76" s="5" t="s">
        <v>9</v>
      </c>
      <c r="C76" s="6">
        <v>1322</v>
      </c>
      <c r="D76" s="7" t="s">
        <v>18</v>
      </c>
      <c r="E76" s="21" t="s">
        <v>37</v>
      </c>
      <c r="F76" s="17" t="s">
        <v>38</v>
      </c>
      <c r="G76" s="10" t="s">
        <v>19</v>
      </c>
      <c r="H76" s="23">
        <v>42597</v>
      </c>
      <c r="I76" s="12">
        <f t="shared" si="2"/>
        <v>4326</v>
      </c>
      <c r="J76" s="13" t="s">
        <v>24</v>
      </c>
      <c r="K76" s="14" t="s">
        <v>7</v>
      </c>
      <c r="L76" s="25"/>
    </row>
    <row r="77" spans="1:12" ht="112.5" x14ac:dyDescent="0.25">
      <c r="A77" s="5"/>
      <c r="B77" s="5" t="s">
        <v>9</v>
      </c>
      <c r="C77" s="6">
        <v>578</v>
      </c>
      <c r="D77" s="7" t="s">
        <v>18</v>
      </c>
      <c r="E77" s="21" t="s">
        <v>39</v>
      </c>
      <c r="F77" s="17" t="s">
        <v>40</v>
      </c>
      <c r="G77" s="10" t="s">
        <v>19</v>
      </c>
      <c r="H77" s="23">
        <v>42317</v>
      </c>
      <c r="I77" s="12">
        <f t="shared" si="2"/>
        <v>4326</v>
      </c>
      <c r="J77" s="13" t="s">
        <v>24</v>
      </c>
      <c r="K77" s="14" t="s">
        <v>7</v>
      </c>
      <c r="L77" s="25"/>
    </row>
    <row r="78" spans="1:12" ht="112.5" x14ac:dyDescent="0.25">
      <c r="A78" s="5"/>
      <c r="B78" s="5" t="s">
        <v>9</v>
      </c>
      <c r="C78" s="6">
        <v>931</v>
      </c>
      <c r="D78" s="7" t="s">
        <v>18</v>
      </c>
      <c r="E78" s="21" t="s">
        <v>41</v>
      </c>
      <c r="F78" s="17" t="s">
        <v>40</v>
      </c>
      <c r="G78" s="10" t="s">
        <v>19</v>
      </c>
      <c r="H78" s="23">
        <v>42317</v>
      </c>
      <c r="I78" s="12">
        <f t="shared" si="2"/>
        <v>4326</v>
      </c>
      <c r="J78" s="13" t="s">
        <v>24</v>
      </c>
      <c r="K78" s="14" t="s">
        <v>7</v>
      </c>
      <c r="L78" s="25"/>
    </row>
    <row r="79" spans="1:12" ht="112.5" x14ac:dyDescent="0.25">
      <c r="A79" s="5"/>
      <c r="B79" s="5" t="s">
        <v>9</v>
      </c>
      <c r="C79" s="6"/>
      <c r="D79" s="7" t="s">
        <v>18</v>
      </c>
      <c r="E79" s="21" t="s">
        <v>42</v>
      </c>
      <c r="F79" s="17" t="s">
        <v>40</v>
      </c>
      <c r="G79" s="10" t="s">
        <v>19</v>
      </c>
      <c r="H79" s="23">
        <v>42891</v>
      </c>
      <c r="I79" s="12">
        <f t="shared" si="2"/>
        <v>4326</v>
      </c>
      <c r="J79" s="13" t="s">
        <v>24</v>
      </c>
      <c r="K79" s="14" t="s">
        <v>7</v>
      </c>
      <c r="L79" s="25"/>
    </row>
    <row r="80" spans="1:12" ht="112.5" x14ac:dyDescent="0.25">
      <c r="A80" s="5"/>
      <c r="B80" s="5" t="s">
        <v>9</v>
      </c>
      <c r="C80" s="6">
        <v>1190</v>
      </c>
      <c r="D80" s="7" t="s">
        <v>18</v>
      </c>
      <c r="E80" s="21" t="s">
        <v>43</v>
      </c>
      <c r="F80" s="17" t="s">
        <v>44</v>
      </c>
      <c r="G80" s="10" t="s">
        <v>19</v>
      </c>
      <c r="H80" s="23">
        <v>42317</v>
      </c>
      <c r="I80" s="12">
        <f t="shared" si="2"/>
        <v>4326</v>
      </c>
      <c r="J80" s="13" t="s">
        <v>24</v>
      </c>
      <c r="K80" s="14" t="s">
        <v>7</v>
      </c>
      <c r="L80" s="25"/>
    </row>
    <row r="81" spans="1:12" ht="112.5" x14ac:dyDescent="0.25">
      <c r="A81" s="5"/>
      <c r="B81" s="5" t="s">
        <v>9</v>
      </c>
      <c r="C81" s="6">
        <v>1145</v>
      </c>
      <c r="D81" s="7" t="s">
        <v>18</v>
      </c>
      <c r="E81" s="16" t="s">
        <v>45</v>
      </c>
      <c r="F81" s="9" t="s">
        <v>46</v>
      </c>
      <c r="G81" s="10" t="s">
        <v>19</v>
      </c>
      <c r="H81" s="11">
        <v>42278</v>
      </c>
      <c r="I81" s="12">
        <f>(3786*2)</f>
        <v>7572</v>
      </c>
      <c r="J81" s="13" t="s">
        <v>24</v>
      </c>
      <c r="K81" s="14" t="s">
        <v>7</v>
      </c>
      <c r="L81" s="15"/>
    </row>
    <row r="82" spans="1:12" ht="101.25" x14ac:dyDescent="0.25">
      <c r="A82" s="5"/>
      <c r="B82" s="5" t="s">
        <v>5</v>
      </c>
      <c r="C82" s="34">
        <v>1168</v>
      </c>
      <c r="D82" s="35" t="s">
        <v>18</v>
      </c>
      <c r="E82" s="16" t="s">
        <v>47</v>
      </c>
      <c r="F82" s="9" t="s">
        <v>48</v>
      </c>
      <c r="G82" s="10" t="s">
        <v>19</v>
      </c>
      <c r="H82" s="11">
        <v>42278</v>
      </c>
      <c r="I82" s="12">
        <f>(9734*2)</f>
        <v>19468</v>
      </c>
      <c r="J82" s="13" t="s">
        <v>49</v>
      </c>
      <c r="K82" s="14" t="s">
        <v>7</v>
      </c>
      <c r="L82" s="15"/>
    </row>
    <row r="83" spans="1:12" ht="101.25" x14ac:dyDescent="0.25">
      <c r="A83" s="5"/>
      <c r="B83" s="5" t="s">
        <v>9</v>
      </c>
      <c r="C83" s="18">
        <v>1222</v>
      </c>
      <c r="D83" s="19" t="s">
        <v>21</v>
      </c>
      <c r="E83" s="27" t="s">
        <v>50</v>
      </c>
      <c r="F83" s="9" t="s">
        <v>51</v>
      </c>
      <c r="G83" s="10" t="s">
        <v>19</v>
      </c>
      <c r="H83" s="36">
        <v>42385</v>
      </c>
      <c r="I83" s="12">
        <f>(3640*2)</f>
        <v>7280</v>
      </c>
      <c r="J83" s="13" t="s">
        <v>49</v>
      </c>
      <c r="K83" s="14" t="s">
        <v>7</v>
      </c>
      <c r="L83" s="37"/>
    </row>
    <row r="84" spans="1:12" ht="101.25" x14ac:dyDescent="0.25">
      <c r="A84" s="5"/>
      <c r="B84" s="5" t="s">
        <v>9</v>
      </c>
      <c r="C84" s="18">
        <v>1349</v>
      </c>
      <c r="D84" s="19" t="s">
        <v>18</v>
      </c>
      <c r="E84" s="27" t="s">
        <v>52</v>
      </c>
      <c r="F84" s="9" t="s">
        <v>53</v>
      </c>
      <c r="G84" s="10" t="s">
        <v>19</v>
      </c>
      <c r="H84" s="36">
        <v>42689</v>
      </c>
      <c r="I84" s="12">
        <f>(5408*2)</f>
        <v>10816</v>
      </c>
      <c r="J84" s="13" t="s">
        <v>49</v>
      </c>
      <c r="K84" s="14" t="s">
        <v>7</v>
      </c>
      <c r="L84" s="37"/>
    </row>
    <row r="85" spans="1:12" ht="101.25" x14ac:dyDescent="0.25">
      <c r="A85" s="5"/>
      <c r="B85" s="5" t="s">
        <v>20</v>
      </c>
      <c r="C85" s="6">
        <v>505</v>
      </c>
      <c r="D85" s="19" t="s">
        <v>21</v>
      </c>
      <c r="E85" s="8" t="s">
        <v>54</v>
      </c>
      <c r="F85" s="9" t="s">
        <v>55</v>
      </c>
      <c r="G85" s="10" t="s">
        <v>19</v>
      </c>
      <c r="H85" s="23">
        <v>39818</v>
      </c>
      <c r="I85" s="12">
        <f>(3318*2)</f>
        <v>6636</v>
      </c>
      <c r="J85" s="13" t="s">
        <v>49</v>
      </c>
      <c r="K85" s="14" t="s">
        <v>7</v>
      </c>
      <c r="L85" s="25"/>
    </row>
    <row r="86" spans="1:12" x14ac:dyDescent="0.25">
      <c r="A86" s="5"/>
      <c r="B86" s="5"/>
      <c r="C86" s="6"/>
      <c r="D86" s="7"/>
      <c r="E86" s="16"/>
      <c r="F86" s="17" t="s">
        <v>56</v>
      </c>
      <c r="G86" s="10" t="s">
        <v>22</v>
      </c>
      <c r="H86" s="11"/>
      <c r="I86" s="12"/>
      <c r="J86" s="13"/>
      <c r="K86" s="14"/>
      <c r="L86" s="15"/>
    </row>
    <row r="87" spans="1:12" ht="101.25" x14ac:dyDescent="0.25">
      <c r="A87" s="5"/>
      <c r="B87" s="5" t="s">
        <v>9</v>
      </c>
      <c r="C87" s="6">
        <v>1189</v>
      </c>
      <c r="D87" s="7" t="s">
        <v>18</v>
      </c>
      <c r="E87" s="16" t="s">
        <v>57</v>
      </c>
      <c r="F87" s="9" t="s">
        <v>58</v>
      </c>
      <c r="G87" s="10" t="s">
        <v>19</v>
      </c>
      <c r="H87" s="11">
        <v>42327</v>
      </c>
      <c r="I87" s="12">
        <f>(6436*2)</f>
        <v>12872</v>
      </c>
      <c r="J87" s="13" t="s">
        <v>49</v>
      </c>
      <c r="K87" s="14"/>
      <c r="L87" s="15" t="s">
        <v>6</v>
      </c>
    </row>
    <row r="88" spans="1:12" ht="101.25" x14ac:dyDescent="0.25">
      <c r="A88" s="5"/>
      <c r="B88" s="5" t="s">
        <v>9</v>
      </c>
      <c r="C88" s="6">
        <v>1286</v>
      </c>
      <c r="D88" s="7" t="s">
        <v>18</v>
      </c>
      <c r="E88" s="16" t="s">
        <v>59</v>
      </c>
      <c r="F88" s="9" t="s">
        <v>58</v>
      </c>
      <c r="G88" s="10" t="s">
        <v>19</v>
      </c>
      <c r="H88" s="11">
        <v>42513</v>
      </c>
      <c r="I88" s="26">
        <f>(6435*2)</f>
        <v>12870</v>
      </c>
      <c r="J88" s="13" t="s">
        <v>49</v>
      </c>
      <c r="K88" s="14" t="s">
        <v>7</v>
      </c>
      <c r="L88" s="15"/>
    </row>
    <row r="89" spans="1:12" ht="101.25" x14ac:dyDescent="0.25">
      <c r="A89" s="5"/>
      <c r="B89" s="5" t="s">
        <v>20</v>
      </c>
      <c r="C89" s="6">
        <v>356</v>
      </c>
      <c r="D89" s="7" t="s">
        <v>18</v>
      </c>
      <c r="E89" s="16" t="s">
        <v>60</v>
      </c>
      <c r="F89" s="9" t="s">
        <v>61</v>
      </c>
      <c r="G89" s="10" t="s">
        <v>19</v>
      </c>
      <c r="H89" s="11">
        <v>36770</v>
      </c>
      <c r="I89" s="26">
        <f>(6435*2)</f>
        <v>12870</v>
      </c>
      <c r="J89" s="13" t="s">
        <v>49</v>
      </c>
      <c r="K89" s="14"/>
      <c r="L89" s="15" t="s">
        <v>6</v>
      </c>
    </row>
    <row r="90" spans="1:12" ht="101.25" x14ac:dyDescent="0.25">
      <c r="A90" s="5"/>
      <c r="B90" s="5" t="s">
        <v>20</v>
      </c>
      <c r="C90" s="6">
        <v>440</v>
      </c>
      <c r="D90" s="7" t="s">
        <v>18</v>
      </c>
      <c r="E90" s="16" t="s">
        <v>62</v>
      </c>
      <c r="F90" s="9" t="s">
        <v>61</v>
      </c>
      <c r="G90" s="10" t="s">
        <v>19</v>
      </c>
      <c r="H90" s="11">
        <v>39449</v>
      </c>
      <c r="I90" s="26">
        <f>(6435*2)</f>
        <v>12870</v>
      </c>
      <c r="J90" s="13" t="s">
        <v>49</v>
      </c>
      <c r="K90" s="14" t="s">
        <v>7</v>
      </c>
      <c r="L90" s="15"/>
    </row>
    <row r="91" spans="1:12" ht="101.25" x14ac:dyDescent="0.25">
      <c r="A91" s="5"/>
      <c r="B91" s="5" t="s">
        <v>20</v>
      </c>
      <c r="C91" s="6">
        <v>751</v>
      </c>
      <c r="D91" s="7" t="s">
        <v>18</v>
      </c>
      <c r="E91" s="16" t="s">
        <v>63</v>
      </c>
      <c r="F91" s="9" t="s">
        <v>61</v>
      </c>
      <c r="G91" s="10" t="s">
        <v>19</v>
      </c>
      <c r="H91" s="11">
        <v>40591</v>
      </c>
      <c r="I91" s="26">
        <f>(6435*2)</f>
        <v>12870</v>
      </c>
      <c r="J91" s="13" t="s">
        <v>49</v>
      </c>
      <c r="K91" s="14" t="s">
        <v>7</v>
      </c>
      <c r="L91" s="15"/>
    </row>
    <row r="92" spans="1:12" ht="101.25" x14ac:dyDescent="0.25">
      <c r="A92" s="5"/>
      <c r="B92" s="5" t="s">
        <v>9</v>
      </c>
      <c r="C92" s="6">
        <v>1287</v>
      </c>
      <c r="D92" s="7" t="s">
        <v>18</v>
      </c>
      <c r="E92" s="16" t="s">
        <v>64</v>
      </c>
      <c r="F92" s="9" t="s">
        <v>61</v>
      </c>
      <c r="G92" s="10" t="s">
        <v>19</v>
      </c>
      <c r="H92" s="11">
        <v>42483</v>
      </c>
      <c r="I92" s="26">
        <f>(6435*2)</f>
        <v>12870</v>
      </c>
      <c r="J92" s="13" t="s">
        <v>49</v>
      </c>
      <c r="K92" s="14" t="s">
        <v>7</v>
      </c>
      <c r="L92" s="15"/>
    </row>
    <row r="93" spans="1:12" ht="101.25" x14ac:dyDescent="0.25">
      <c r="A93" s="5"/>
      <c r="B93" s="5" t="s">
        <v>20</v>
      </c>
      <c r="C93" s="34">
        <v>632</v>
      </c>
      <c r="D93" s="35" t="s">
        <v>18</v>
      </c>
      <c r="E93" s="16" t="s">
        <v>65</v>
      </c>
      <c r="F93" s="9" t="s">
        <v>66</v>
      </c>
      <c r="G93" s="10" t="s">
        <v>19</v>
      </c>
      <c r="H93" s="11">
        <v>40182</v>
      </c>
      <c r="I93" s="12">
        <f>(4022*2)</f>
        <v>8044</v>
      </c>
      <c r="J93" s="13" t="s">
        <v>49</v>
      </c>
      <c r="K93" s="14" t="s">
        <v>7</v>
      </c>
      <c r="L93" s="15"/>
    </row>
    <row r="94" spans="1:12" ht="101.25" x14ac:dyDescent="0.25">
      <c r="A94" s="5"/>
      <c r="B94" s="5" t="s">
        <v>9</v>
      </c>
      <c r="C94" s="34">
        <v>1259</v>
      </c>
      <c r="D94" s="35" t="s">
        <v>18</v>
      </c>
      <c r="E94" s="16" t="s">
        <v>67</v>
      </c>
      <c r="F94" s="9" t="s">
        <v>66</v>
      </c>
      <c r="G94" s="10" t="s">
        <v>19</v>
      </c>
      <c r="H94" s="11">
        <v>42430</v>
      </c>
      <c r="I94" s="12">
        <f>(4065*2)</f>
        <v>8130</v>
      </c>
      <c r="J94" s="13" t="s">
        <v>49</v>
      </c>
      <c r="K94" s="14" t="s">
        <v>7</v>
      </c>
      <c r="L94" s="15"/>
    </row>
    <row r="95" spans="1:12" ht="101.25" x14ac:dyDescent="0.25">
      <c r="A95" s="5"/>
      <c r="B95" s="5" t="s">
        <v>9</v>
      </c>
      <c r="C95" s="34">
        <v>1363</v>
      </c>
      <c r="D95" s="35" t="s">
        <v>18</v>
      </c>
      <c r="E95" s="16" t="s">
        <v>68</v>
      </c>
      <c r="F95" s="9" t="s">
        <v>66</v>
      </c>
      <c r="G95" s="10" t="s">
        <v>19</v>
      </c>
      <c r="H95" s="11">
        <v>42758</v>
      </c>
      <c r="I95" s="12">
        <f>(4065*2)</f>
        <v>8130</v>
      </c>
      <c r="J95" s="13" t="s">
        <v>49</v>
      </c>
      <c r="K95" s="14" t="s">
        <v>7</v>
      </c>
      <c r="L95" s="15"/>
    </row>
    <row r="96" spans="1:12" ht="101.25" x14ac:dyDescent="0.25">
      <c r="A96" s="5"/>
      <c r="B96" s="5" t="s">
        <v>9</v>
      </c>
      <c r="C96" s="34">
        <v>1362</v>
      </c>
      <c r="D96" s="35" t="s">
        <v>18</v>
      </c>
      <c r="E96" s="16" t="s">
        <v>69</v>
      </c>
      <c r="F96" s="9" t="s">
        <v>66</v>
      </c>
      <c r="G96" s="10" t="s">
        <v>19</v>
      </c>
      <c r="H96" s="11">
        <v>42758</v>
      </c>
      <c r="I96" s="12">
        <f>(4065*2)</f>
        <v>8130</v>
      </c>
      <c r="J96" s="13" t="s">
        <v>49</v>
      </c>
      <c r="K96" s="14" t="s">
        <v>7</v>
      </c>
      <c r="L96" s="15"/>
    </row>
    <row r="97" spans="1:12" ht="101.25" x14ac:dyDescent="0.25">
      <c r="A97" s="5"/>
      <c r="B97" s="5" t="s">
        <v>9</v>
      </c>
      <c r="C97" s="6">
        <v>922</v>
      </c>
      <c r="D97" s="7" t="s">
        <v>18</v>
      </c>
      <c r="E97" s="16" t="s">
        <v>70</v>
      </c>
      <c r="F97" s="9" t="s">
        <v>71</v>
      </c>
      <c r="G97" s="10" t="s">
        <v>19</v>
      </c>
      <c r="H97" s="11">
        <v>41290</v>
      </c>
      <c r="I97" s="12">
        <f>(4182*2)</f>
        <v>8364</v>
      </c>
      <c r="J97" s="13" t="s">
        <v>49</v>
      </c>
      <c r="K97" s="14" t="s">
        <v>7</v>
      </c>
      <c r="L97" s="15"/>
    </row>
    <row r="98" spans="1:12" ht="101.25" x14ac:dyDescent="0.25">
      <c r="A98" s="5"/>
      <c r="B98" s="5" t="s">
        <v>9</v>
      </c>
      <c r="C98" s="34">
        <v>990</v>
      </c>
      <c r="D98" s="35" t="s">
        <v>18</v>
      </c>
      <c r="E98" s="16" t="s">
        <v>72</v>
      </c>
      <c r="F98" s="9" t="s">
        <v>71</v>
      </c>
      <c r="G98" s="10" t="s">
        <v>19</v>
      </c>
      <c r="H98" s="36">
        <v>41534</v>
      </c>
      <c r="I98" s="12">
        <f>(4022*2)</f>
        <v>8044</v>
      </c>
      <c r="J98" s="13" t="s">
        <v>49</v>
      </c>
      <c r="K98" s="14" t="s">
        <v>7</v>
      </c>
      <c r="L98" s="37"/>
    </row>
    <row r="99" spans="1:12" ht="101.25" x14ac:dyDescent="0.25">
      <c r="A99" s="5"/>
      <c r="B99" s="5" t="s">
        <v>20</v>
      </c>
      <c r="C99" s="6">
        <v>687</v>
      </c>
      <c r="D99" s="7" t="s">
        <v>18</v>
      </c>
      <c r="E99" s="16" t="s">
        <v>73</v>
      </c>
      <c r="F99" s="9" t="s">
        <v>74</v>
      </c>
      <c r="G99" s="10" t="s">
        <v>19</v>
      </c>
      <c r="H99" s="11">
        <v>40294</v>
      </c>
      <c r="I99" s="12">
        <f>(5390*2)</f>
        <v>10780</v>
      </c>
      <c r="J99" s="13" t="s">
        <v>49</v>
      </c>
      <c r="K99" s="14"/>
      <c r="L99" s="15" t="s">
        <v>6</v>
      </c>
    </row>
    <row r="100" spans="1:12" ht="101.25" x14ac:dyDescent="0.25">
      <c r="A100" s="5"/>
      <c r="B100" s="5" t="s">
        <v>9</v>
      </c>
      <c r="C100" s="6">
        <v>1169</v>
      </c>
      <c r="D100" s="7" t="s">
        <v>18</v>
      </c>
      <c r="E100" s="16" t="s">
        <v>75</v>
      </c>
      <c r="F100" s="9" t="s">
        <v>76</v>
      </c>
      <c r="G100" s="10" t="s">
        <v>19</v>
      </c>
      <c r="H100" s="11">
        <v>42278</v>
      </c>
      <c r="I100" s="12">
        <f>(4826*2)</f>
        <v>9652</v>
      </c>
      <c r="J100" s="13" t="s">
        <v>49</v>
      </c>
      <c r="K100" s="14"/>
      <c r="L100" s="15" t="s">
        <v>6</v>
      </c>
    </row>
    <row r="101" spans="1:12" ht="101.25" x14ac:dyDescent="0.25">
      <c r="A101" s="5"/>
      <c r="B101" s="5" t="s">
        <v>9</v>
      </c>
      <c r="C101" s="6">
        <v>801</v>
      </c>
      <c r="D101" s="7" t="s">
        <v>18</v>
      </c>
      <c r="E101" s="16" t="s">
        <v>77</v>
      </c>
      <c r="F101" s="17" t="s">
        <v>78</v>
      </c>
      <c r="G101" s="10" t="s">
        <v>19</v>
      </c>
      <c r="H101" s="11">
        <v>41730</v>
      </c>
      <c r="I101" s="12">
        <f>(3521*2)</f>
        <v>7042</v>
      </c>
      <c r="J101" s="13" t="s">
        <v>49</v>
      </c>
      <c r="K101" s="14"/>
      <c r="L101" s="15" t="s">
        <v>6</v>
      </c>
    </row>
    <row r="102" spans="1:12" ht="101.25" x14ac:dyDescent="0.25">
      <c r="A102" s="5"/>
      <c r="B102" s="5" t="s">
        <v>20</v>
      </c>
      <c r="C102" s="6">
        <v>690</v>
      </c>
      <c r="D102" s="7" t="s">
        <v>18</v>
      </c>
      <c r="E102" s="16" t="s">
        <v>79</v>
      </c>
      <c r="F102" s="9" t="s">
        <v>80</v>
      </c>
      <c r="G102" s="10" t="s">
        <v>19</v>
      </c>
      <c r="H102" s="11">
        <v>40303</v>
      </c>
      <c r="I102" s="12">
        <f>(4022*2)</f>
        <v>8044</v>
      </c>
      <c r="J102" s="13" t="s">
        <v>49</v>
      </c>
      <c r="K102" s="14"/>
      <c r="L102" s="15" t="s">
        <v>6</v>
      </c>
    </row>
    <row r="103" spans="1:12" ht="101.25" x14ac:dyDescent="0.25">
      <c r="A103" s="5"/>
      <c r="B103" s="5" t="s">
        <v>20</v>
      </c>
      <c r="C103" s="6">
        <v>359</v>
      </c>
      <c r="D103" s="7" t="s">
        <v>18</v>
      </c>
      <c r="E103" s="16" t="s">
        <v>81</v>
      </c>
      <c r="F103" s="9" t="s">
        <v>82</v>
      </c>
      <c r="G103" s="10" t="s">
        <v>19</v>
      </c>
      <c r="H103" s="11">
        <v>39153</v>
      </c>
      <c r="I103" s="12">
        <f>(4022*2)</f>
        <v>8044</v>
      </c>
      <c r="J103" s="13" t="s">
        <v>49</v>
      </c>
      <c r="K103" s="14"/>
      <c r="L103" s="15" t="s">
        <v>6</v>
      </c>
    </row>
    <row r="104" spans="1:12" ht="101.25" x14ac:dyDescent="0.25">
      <c r="A104" s="5"/>
      <c r="B104" s="5" t="s">
        <v>20</v>
      </c>
      <c r="C104" s="6">
        <v>360</v>
      </c>
      <c r="D104" s="7" t="s">
        <v>18</v>
      </c>
      <c r="E104" s="16" t="s">
        <v>83</v>
      </c>
      <c r="F104" s="9" t="s">
        <v>82</v>
      </c>
      <c r="G104" s="10" t="s">
        <v>19</v>
      </c>
      <c r="H104" s="11">
        <v>39153</v>
      </c>
      <c r="I104" s="12">
        <f>(4022*2)</f>
        <v>8044</v>
      </c>
      <c r="J104" s="13" t="s">
        <v>49</v>
      </c>
      <c r="K104" s="14"/>
      <c r="L104" s="15" t="s">
        <v>6</v>
      </c>
    </row>
    <row r="105" spans="1:12" ht="101.25" x14ac:dyDescent="0.25">
      <c r="A105" s="5"/>
      <c r="B105" s="5" t="s">
        <v>20</v>
      </c>
      <c r="C105" s="6">
        <v>569</v>
      </c>
      <c r="D105" s="7" t="s">
        <v>18</v>
      </c>
      <c r="E105" s="16" t="s">
        <v>84</v>
      </c>
      <c r="F105" s="9" t="s">
        <v>85</v>
      </c>
      <c r="G105" s="10" t="s">
        <v>19</v>
      </c>
      <c r="H105" s="11">
        <v>39902</v>
      </c>
      <c r="I105" s="12">
        <f>(3318*2)</f>
        <v>6636</v>
      </c>
      <c r="J105" s="13" t="s">
        <v>49</v>
      </c>
      <c r="K105" s="14" t="s">
        <v>7</v>
      </c>
      <c r="L105" s="15"/>
    </row>
    <row r="106" spans="1:12" x14ac:dyDescent="0.25">
      <c r="A106" s="5"/>
      <c r="B106" s="5"/>
      <c r="C106" s="18"/>
      <c r="D106" s="19"/>
      <c r="E106" s="27"/>
      <c r="F106" s="9" t="s">
        <v>86</v>
      </c>
      <c r="G106" s="10" t="s">
        <v>22</v>
      </c>
      <c r="H106" s="36"/>
      <c r="I106" s="12"/>
      <c r="J106" s="13"/>
      <c r="K106" s="14"/>
      <c r="L106" s="37"/>
    </row>
    <row r="107" spans="1:12" ht="90" x14ac:dyDescent="0.25">
      <c r="A107" s="5"/>
      <c r="B107" s="5" t="s">
        <v>5</v>
      </c>
      <c r="C107" s="6">
        <v>459</v>
      </c>
      <c r="D107" s="7" t="s">
        <v>18</v>
      </c>
      <c r="E107" s="29" t="s">
        <v>87</v>
      </c>
      <c r="F107" s="17" t="s">
        <v>88</v>
      </c>
      <c r="G107" s="10" t="s">
        <v>19</v>
      </c>
      <c r="H107" s="11">
        <v>42278</v>
      </c>
      <c r="I107" s="12">
        <f>(6490*2)</f>
        <v>12980</v>
      </c>
      <c r="J107" s="13" t="s">
        <v>89</v>
      </c>
      <c r="K107" s="14"/>
      <c r="L107" s="15" t="s">
        <v>6</v>
      </c>
    </row>
    <row r="108" spans="1:12" ht="90" x14ac:dyDescent="0.25">
      <c r="A108" s="38"/>
      <c r="B108" s="38" t="s">
        <v>20</v>
      </c>
      <c r="C108" s="39">
        <v>242</v>
      </c>
      <c r="D108" s="38" t="s">
        <v>18</v>
      </c>
      <c r="E108" s="40" t="s">
        <v>90</v>
      </c>
      <c r="F108" s="21" t="s">
        <v>91</v>
      </c>
      <c r="G108" s="34" t="s">
        <v>19</v>
      </c>
      <c r="H108" s="41">
        <v>35812</v>
      </c>
      <c r="I108" s="31">
        <f>(6316*2)</f>
        <v>12632</v>
      </c>
      <c r="J108" s="13" t="s">
        <v>89</v>
      </c>
      <c r="K108" s="34"/>
      <c r="L108" s="42" t="s">
        <v>6</v>
      </c>
    </row>
    <row r="109" spans="1:12" ht="90" x14ac:dyDescent="0.25">
      <c r="A109" s="30"/>
      <c r="B109" s="30" t="s">
        <v>20</v>
      </c>
      <c r="C109" s="43">
        <v>666</v>
      </c>
      <c r="D109" s="30" t="s">
        <v>18</v>
      </c>
      <c r="E109" s="17" t="s">
        <v>92</v>
      </c>
      <c r="F109" s="21" t="s">
        <v>91</v>
      </c>
      <c r="G109" s="22" t="s">
        <v>19</v>
      </c>
      <c r="H109" s="44">
        <v>40224</v>
      </c>
      <c r="I109" s="45">
        <f>(5012*2)</f>
        <v>10024</v>
      </c>
      <c r="J109" s="13" t="s">
        <v>89</v>
      </c>
      <c r="K109" s="24" t="s">
        <v>7</v>
      </c>
      <c r="L109" s="42"/>
    </row>
    <row r="110" spans="1:12" ht="90" x14ac:dyDescent="0.25">
      <c r="A110" s="5"/>
      <c r="B110" s="5" t="s">
        <v>5</v>
      </c>
      <c r="C110" s="6">
        <v>1165</v>
      </c>
      <c r="D110" s="7" t="s">
        <v>18</v>
      </c>
      <c r="E110" s="16" t="s">
        <v>93</v>
      </c>
      <c r="F110" s="9" t="s">
        <v>94</v>
      </c>
      <c r="G110" s="10" t="s">
        <v>19</v>
      </c>
      <c r="H110" s="11">
        <v>42278</v>
      </c>
      <c r="I110" s="12">
        <f>(6490*2)</f>
        <v>12980</v>
      </c>
      <c r="J110" s="13" t="s">
        <v>89</v>
      </c>
      <c r="K110" s="14"/>
      <c r="L110" s="15" t="s">
        <v>6</v>
      </c>
    </row>
    <row r="111" spans="1:12" ht="90" x14ac:dyDescent="0.25">
      <c r="A111" s="5"/>
      <c r="B111" s="5" t="s">
        <v>5</v>
      </c>
      <c r="C111" s="6">
        <v>1166</v>
      </c>
      <c r="D111" s="7" t="s">
        <v>21</v>
      </c>
      <c r="E111" s="16" t="s">
        <v>95</v>
      </c>
      <c r="F111" s="9" t="s">
        <v>96</v>
      </c>
      <c r="G111" s="10" t="s">
        <v>19</v>
      </c>
      <c r="H111" s="11">
        <v>42278</v>
      </c>
      <c r="I111" s="12">
        <f>(7571*2)</f>
        <v>15142</v>
      </c>
      <c r="J111" s="13" t="s">
        <v>97</v>
      </c>
      <c r="K111" s="14" t="s">
        <v>7</v>
      </c>
      <c r="L111" s="15"/>
    </row>
    <row r="112" spans="1:12" ht="33.75" x14ac:dyDescent="0.25">
      <c r="A112" s="5"/>
      <c r="B112" s="5"/>
      <c r="C112" s="6"/>
      <c r="D112" s="7"/>
      <c r="E112" s="16"/>
      <c r="F112" s="9" t="s">
        <v>98</v>
      </c>
      <c r="G112" s="10" t="s">
        <v>22</v>
      </c>
      <c r="H112" s="11"/>
      <c r="I112" s="12"/>
      <c r="J112" s="13"/>
      <c r="K112" s="14"/>
      <c r="L112" s="15"/>
    </row>
    <row r="113" spans="1:12" ht="33.75" x14ac:dyDescent="0.25">
      <c r="A113" s="5"/>
      <c r="B113" s="5"/>
      <c r="C113" s="6"/>
      <c r="D113" s="7"/>
      <c r="E113" s="16"/>
      <c r="F113" s="9" t="s">
        <v>99</v>
      </c>
      <c r="G113" s="10" t="s">
        <v>22</v>
      </c>
      <c r="H113" s="11"/>
      <c r="I113" s="12"/>
      <c r="J113" s="13"/>
      <c r="K113" s="14"/>
      <c r="L113" s="15"/>
    </row>
    <row r="114" spans="1:12" ht="90" x14ac:dyDescent="0.25">
      <c r="A114" s="5"/>
      <c r="B114" s="5" t="s">
        <v>20</v>
      </c>
      <c r="C114" s="6">
        <v>373</v>
      </c>
      <c r="D114" s="7" t="s">
        <v>21</v>
      </c>
      <c r="E114" s="46" t="s">
        <v>100</v>
      </c>
      <c r="F114" s="47" t="s">
        <v>101</v>
      </c>
      <c r="G114" s="48" t="s">
        <v>19</v>
      </c>
      <c r="H114" s="36">
        <v>36739</v>
      </c>
      <c r="I114" s="12">
        <f>(3910*2)</f>
        <v>7820</v>
      </c>
      <c r="J114" s="13" t="s">
        <v>97</v>
      </c>
      <c r="K114" s="49" t="s">
        <v>7</v>
      </c>
      <c r="L114" s="37"/>
    </row>
    <row r="115" spans="1:12" x14ac:dyDescent="0.25">
      <c r="A115" s="7"/>
      <c r="B115" s="7"/>
      <c r="C115" s="6"/>
      <c r="D115" s="7"/>
      <c r="E115" s="16"/>
      <c r="F115" s="9" t="s">
        <v>102</v>
      </c>
      <c r="G115" s="10" t="s">
        <v>22</v>
      </c>
      <c r="H115" s="11"/>
      <c r="I115" s="12"/>
      <c r="J115" s="13"/>
      <c r="K115" s="14"/>
      <c r="L115" s="15"/>
    </row>
    <row r="116" spans="1:12" ht="101.25" x14ac:dyDescent="0.25">
      <c r="A116" s="7"/>
      <c r="B116" s="7" t="s">
        <v>5</v>
      </c>
      <c r="C116" s="6">
        <v>1171</v>
      </c>
      <c r="D116" s="7" t="s">
        <v>18</v>
      </c>
      <c r="E116" s="16" t="s">
        <v>103</v>
      </c>
      <c r="F116" s="9" t="s">
        <v>104</v>
      </c>
      <c r="G116" s="10" t="s">
        <v>19</v>
      </c>
      <c r="H116" s="11">
        <v>42278</v>
      </c>
      <c r="I116" s="12">
        <f>(8687*2)</f>
        <v>17374</v>
      </c>
      <c r="J116" s="13" t="s">
        <v>105</v>
      </c>
      <c r="K116" s="14"/>
      <c r="L116" s="15" t="s">
        <v>6</v>
      </c>
    </row>
    <row r="117" spans="1:12" ht="101.25" x14ac:dyDescent="0.25">
      <c r="A117" s="7"/>
      <c r="B117" s="7" t="s">
        <v>20</v>
      </c>
      <c r="C117" s="6">
        <v>504</v>
      </c>
      <c r="D117" s="7" t="s">
        <v>18</v>
      </c>
      <c r="E117" s="16" t="s">
        <v>106</v>
      </c>
      <c r="F117" s="9" t="s">
        <v>107</v>
      </c>
      <c r="G117" s="10" t="s">
        <v>19</v>
      </c>
      <c r="H117" s="11">
        <v>39825</v>
      </c>
      <c r="I117" s="12">
        <f>(6490*2)</f>
        <v>12980</v>
      </c>
      <c r="J117" s="13" t="s">
        <v>105</v>
      </c>
      <c r="K117" s="14"/>
      <c r="L117" s="15" t="s">
        <v>6</v>
      </c>
    </row>
    <row r="118" spans="1:12" ht="101.25" x14ac:dyDescent="0.25">
      <c r="A118" s="7"/>
      <c r="B118" s="7" t="s">
        <v>9</v>
      </c>
      <c r="C118" s="6">
        <v>1228</v>
      </c>
      <c r="D118" s="7" t="s">
        <v>18</v>
      </c>
      <c r="E118" s="13" t="s">
        <v>108</v>
      </c>
      <c r="F118" s="9" t="s">
        <v>107</v>
      </c>
      <c r="G118" s="5" t="s">
        <v>19</v>
      </c>
      <c r="H118" s="50">
        <v>42402</v>
      </c>
      <c r="I118" s="12">
        <f>(4056*2)</f>
        <v>8112</v>
      </c>
      <c r="J118" s="13" t="s">
        <v>105</v>
      </c>
      <c r="K118" s="51"/>
      <c r="L118" s="52" t="s">
        <v>6</v>
      </c>
    </row>
    <row r="119" spans="1:12" ht="101.25" x14ac:dyDescent="0.25">
      <c r="A119" s="7"/>
      <c r="B119" s="7" t="s">
        <v>9</v>
      </c>
      <c r="C119" s="6">
        <v>1167</v>
      </c>
      <c r="D119" s="7" t="s">
        <v>21</v>
      </c>
      <c r="E119" s="16" t="s">
        <v>109</v>
      </c>
      <c r="F119" s="9" t="s">
        <v>8</v>
      </c>
      <c r="G119" s="10" t="s">
        <v>19</v>
      </c>
      <c r="H119" s="11">
        <v>42278</v>
      </c>
      <c r="I119" s="12">
        <f>(4326*2)</f>
        <v>8652</v>
      </c>
      <c r="J119" s="13" t="s">
        <v>105</v>
      </c>
      <c r="K119" s="14" t="s">
        <v>7</v>
      </c>
      <c r="L119" s="15"/>
    </row>
    <row r="120" spans="1:12" ht="102" thickBot="1" x14ac:dyDescent="0.3">
      <c r="A120" s="53"/>
      <c r="B120" s="53" t="s">
        <v>9</v>
      </c>
      <c r="C120" s="54">
        <v>1351</v>
      </c>
      <c r="D120" s="55" t="s">
        <v>21</v>
      </c>
      <c r="E120" s="56" t="s">
        <v>110</v>
      </c>
      <c r="F120" s="57" t="s">
        <v>23</v>
      </c>
      <c r="G120" s="58" t="s">
        <v>19</v>
      </c>
      <c r="H120" s="59">
        <v>42744</v>
      </c>
      <c r="I120" s="60">
        <f>(3500*2)</f>
        <v>7000</v>
      </c>
      <c r="J120" s="61" t="s">
        <v>105</v>
      </c>
      <c r="K120" s="62" t="s">
        <v>7</v>
      </c>
      <c r="L120" s="63"/>
    </row>
  </sheetData>
  <mergeCells count="2">
    <mergeCell ref="A1:K5"/>
    <mergeCell ref="A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A8" sqref="A8:L68"/>
    </sheetView>
  </sheetViews>
  <sheetFormatPr baseColWidth="10"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3" t="s">
        <v>114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4.5" thickBot="1" x14ac:dyDescent="0.3">
      <c r="A8" s="64" t="s">
        <v>10</v>
      </c>
      <c r="B8" s="4" t="s">
        <v>11</v>
      </c>
      <c r="C8" s="65" t="s">
        <v>2</v>
      </c>
      <c r="D8" s="65" t="s">
        <v>12</v>
      </c>
      <c r="E8" s="65" t="s">
        <v>13</v>
      </c>
      <c r="F8" s="4" t="s">
        <v>1</v>
      </c>
      <c r="G8" s="4" t="s">
        <v>14</v>
      </c>
      <c r="H8" s="66" t="s">
        <v>15</v>
      </c>
      <c r="I8" s="67" t="s">
        <v>16</v>
      </c>
      <c r="J8" s="4" t="s">
        <v>17</v>
      </c>
      <c r="K8" s="4" t="s">
        <v>3</v>
      </c>
      <c r="L8" s="66" t="s">
        <v>4</v>
      </c>
    </row>
    <row r="9" spans="1:12" ht="45" x14ac:dyDescent="0.25">
      <c r="A9" s="68"/>
      <c r="B9" s="68" t="s">
        <v>5</v>
      </c>
      <c r="C9" s="69">
        <v>1133</v>
      </c>
      <c r="D9" s="68" t="s">
        <v>18</v>
      </c>
      <c r="E9" s="70" t="s">
        <v>116</v>
      </c>
      <c r="F9" s="71" t="s">
        <v>117</v>
      </c>
      <c r="G9" s="72" t="s">
        <v>19</v>
      </c>
      <c r="H9" s="73">
        <v>42278</v>
      </c>
      <c r="I9" s="74">
        <f>(13520*2)</f>
        <v>27040</v>
      </c>
      <c r="J9" s="71" t="s">
        <v>118</v>
      </c>
      <c r="K9" s="75"/>
      <c r="L9" s="76" t="s">
        <v>6</v>
      </c>
    </row>
    <row r="10" spans="1:12" ht="45" x14ac:dyDescent="0.25">
      <c r="A10" s="77"/>
      <c r="B10" s="77" t="s">
        <v>5</v>
      </c>
      <c r="C10" s="111">
        <v>1134</v>
      </c>
      <c r="D10" s="77" t="s">
        <v>18</v>
      </c>
      <c r="E10" s="122" t="s">
        <v>119</v>
      </c>
      <c r="F10" s="79" t="s">
        <v>120</v>
      </c>
      <c r="G10" s="131" t="s">
        <v>19</v>
      </c>
      <c r="H10" s="81">
        <v>42278</v>
      </c>
      <c r="I10" s="82">
        <f>(9734*2)</f>
        <v>19468</v>
      </c>
      <c r="J10" s="21" t="s">
        <v>118</v>
      </c>
      <c r="K10" s="132"/>
      <c r="L10" s="158" t="s">
        <v>6</v>
      </c>
    </row>
    <row r="11" spans="1:12" ht="45" x14ac:dyDescent="0.25">
      <c r="A11" s="77"/>
      <c r="B11" s="77" t="s">
        <v>9</v>
      </c>
      <c r="C11" s="111">
        <v>1327</v>
      </c>
      <c r="D11" s="77" t="s">
        <v>21</v>
      </c>
      <c r="E11" s="122" t="s">
        <v>121</v>
      </c>
      <c r="F11" s="79" t="s">
        <v>122</v>
      </c>
      <c r="G11" s="131" t="s">
        <v>19</v>
      </c>
      <c r="H11" s="81">
        <v>42614</v>
      </c>
      <c r="I11" s="82">
        <f>(4827*2)</f>
        <v>9654</v>
      </c>
      <c r="J11" s="21" t="s">
        <v>118</v>
      </c>
      <c r="K11" s="132" t="s">
        <v>7</v>
      </c>
      <c r="L11" s="158"/>
    </row>
    <row r="12" spans="1:12" ht="45" x14ac:dyDescent="0.25">
      <c r="A12" s="77"/>
      <c r="B12" s="77" t="s">
        <v>9</v>
      </c>
      <c r="C12" s="124">
        <v>1201</v>
      </c>
      <c r="D12" s="7" t="s">
        <v>21</v>
      </c>
      <c r="E12" s="159" t="s">
        <v>123</v>
      </c>
      <c r="F12" s="16" t="s">
        <v>124</v>
      </c>
      <c r="G12" s="119" t="s">
        <v>19</v>
      </c>
      <c r="H12" s="33">
        <v>42338</v>
      </c>
      <c r="I12" s="82">
        <f>(4384*2)</f>
        <v>8768</v>
      </c>
      <c r="J12" s="21" t="s">
        <v>118</v>
      </c>
      <c r="K12" s="124" t="s">
        <v>7</v>
      </c>
      <c r="L12" s="110"/>
    </row>
    <row r="13" spans="1:12" ht="45" x14ac:dyDescent="0.25">
      <c r="A13" s="7"/>
      <c r="B13" s="7" t="s">
        <v>20</v>
      </c>
      <c r="C13" s="124">
        <v>106</v>
      </c>
      <c r="D13" s="7" t="s">
        <v>21</v>
      </c>
      <c r="E13" s="122" t="s">
        <v>125</v>
      </c>
      <c r="F13" s="13" t="s">
        <v>126</v>
      </c>
      <c r="G13" s="131" t="s">
        <v>19</v>
      </c>
      <c r="H13" s="88">
        <v>32510</v>
      </c>
      <c r="I13" s="82">
        <f>(6692*2)</f>
        <v>13384</v>
      </c>
      <c r="J13" s="21" t="s">
        <v>118</v>
      </c>
      <c r="K13" s="132"/>
      <c r="L13" s="130" t="s">
        <v>6</v>
      </c>
    </row>
    <row r="14" spans="1:12" ht="45" x14ac:dyDescent="0.25">
      <c r="A14" s="77"/>
      <c r="B14" s="77" t="s">
        <v>20</v>
      </c>
      <c r="C14" s="111">
        <v>110</v>
      </c>
      <c r="D14" s="77" t="s">
        <v>18</v>
      </c>
      <c r="E14" s="122" t="s">
        <v>127</v>
      </c>
      <c r="F14" s="79" t="s">
        <v>128</v>
      </c>
      <c r="G14" s="131" t="s">
        <v>19</v>
      </c>
      <c r="H14" s="88">
        <v>36892</v>
      </c>
      <c r="I14" s="82">
        <f>(6435*2)</f>
        <v>12870</v>
      </c>
      <c r="J14" s="21" t="s">
        <v>118</v>
      </c>
      <c r="K14" s="132"/>
      <c r="L14" s="130" t="s">
        <v>6</v>
      </c>
    </row>
    <row r="15" spans="1:12" ht="56.25" x14ac:dyDescent="0.25">
      <c r="A15" s="77"/>
      <c r="B15" s="77" t="s">
        <v>9</v>
      </c>
      <c r="C15" s="111">
        <v>1048</v>
      </c>
      <c r="D15" s="77" t="s">
        <v>21</v>
      </c>
      <c r="E15" s="160" t="s">
        <v>129</v>
      </c>
      <c r="F15" s="91" t="s">
        <v>130</v>
      </c>
      <c r="G15" s="123" t="s">
        <v>19</v>
      </c>
      <c r="H15" s="81">
        <v>41792</v>
      </c>
      <c r="I15" s="82">
        <f>(4827*2)</f>
        <v>9654</v>
      </c>
      <c r="J15" s="21" t="s">
        <v>118</v>
      </c>
      <c r="K15" s="109"/>
      <c r="L15" s="158" t="s">
        <v>6</v>
      </c>
    </row>
    <row r="16" spans="1:12" ht="45" x14ac:dyDescent="0.25">
      <c r="A16" s="77"/>
      <c r="B16" s="77" t="s">
        <v>9</v>
      </c>
      <c r="C16" s="111">
        <v>1135</v>
      </c>
      <c r="D16" s="77" t="s">
        <v>18</v>
      </c>
      <c r="E16" s="161" t="s">
        <v>131</v>
      </c>
      <c r="F16" s="16" t="s">
        <v>132</v>
      </c>
      <c r="G16" s="123" t="s">
        <v>19</v>
      </c>
      <c r="H16" s="81">
        <v>42278</v>
      </c>
      <c r="I16" s="82">
        <f>(4826*2)</f>
        <v>9652</v>
      </c>
      <c r="J16" s="21" t="s">
        <v>118</v>
      </c>
      <c r="K16" s="109"/>
      <c r="L16" s="158" t="s">
        <v>6</v>
      </c>
    </row>
    <row r="17" spans="1:12" ht="45" x14ac:dyDescent="0.25">
      <c r="A17" s="77"/>
      <c r="B17" s="77" t="s">
        <v>9</v>
      </c>
      <c r="C17" s="111">
        <v>969</v>
      </c>
      <c r="D17" s="77" t="s">
        <v>18</v>
      </c>
      <c r="E17" s="161" t="s">
        <v>133</v>
      </c>
      <c r="F17" s="16" t="s">
        <v>132</v>
      </c>
      <c r="G17" s="123" t="s">
        <v>19</v>
      </c>
      <c r="H17" s="81">
        <v>42278</v>
      </c>
      <c r="I17" s="82">
        <f>(4827*2)</f>
        <v>9654</v>
      </c>
      <c r="J17" s="21" t="s">
        <v>118</v>
      </c>
      <c r="K17" s="109"/>
      <c r="L17" s="158" t="s">
        <v>6</v>
      </c>
    </row>
    <row r="18" spans="1:12" ht="45" x14ac:dyDescent="0.25">
      <c r="A18" s="77"/>
      <c r="B18" s="77" t="s">
        <v>20</v>
      </c>
      <c r="C18" s="111">
        <v>635</v>
      </c>
      <c r="D18" s="77" t="s">
        <v>18</v>
      </c>
      <c r="E18" s="122" t="s">
        <v>134</v>
      </c>
      <c r="F18" s="79" t="s">
        <v>135</v>
      </c>
      <c r="G18" s="131" t="s">
        <v>19</v>
      </c>
      <c r="H18" s="88">
        <v>40182</v>
      </c>
      <c r="I18" s="82">
        <f>(4560*2)</f>
        <v>9120</v>
      </c>
      <c r="J18" s="21" t="s">
        <v>118</v>
      </c>
      <c r="K18" s="132"/>
      <c r="L18" s="130" t="s">
        <v>6</v>
      </c>
    </row>
    <row r="19" spans="1:12" x14ac:dyDescent="0.25">
      <c r="A19" s="77"/>
      <c r="B19" s="77"/>
      <c r="C19" s="111"/>
      <c r="D19" s="77"/>
      <c r="E19" s="122"/>
      <c r="F19" s="27" t="s">
        <v>136</v>
      </c>
      <c r="G19" s="136" t="s">
        <v>22</v>
      </c>
      <c r="H19" s="42"/>
      <c r="I19" s="82"/>
      <c r="J19" s="21"/>
      <c r="K19" s="137"/>
      <c r="L19" s="162"/>
    </row>
    <row r="20" spans="1:12" ht="45" x14ac:dyDescent="0.25">
      <c r="A20" s="77"/>
      <c r="B20" s="77" t="s">
        <v>9</v>
      </c>
      <c r="C20" s="111">
        <v>1057</v>
      </c>
      <c r="D20" s="77" t="s">
        <v>21</v>
      </c>
      <c r="E20" s="163" t="s">
        <v>137</v>
      </c>
      <c r="F20" s="13" t="s">
        <v>138</v>
      </c>
      <c r="G20" s="131" t="s">
        <v>19</v>
      </c>
      <c r="H20" s="97">
        <v>41944</v>
      </c>
      <c r="I20" s="82">
        <f>(6240*2)</f>
        <v>12480</v>
      </c>
      <c r="J20" s="21" t="s">
        <v>118</v>
      </c>
      <c r="K20" s="132"/>
      <c r="L20" s="129" t="s">
        <v>6</v>
      </c>
    </row>
    <row r="21" spans="1:12" ht="45" x14ac:dyDescent="0.25">
      <c r="A21" s="77"/>
      <c r="B21" s="77" t="s">
        <v>9</v>
      </c>
      <c r="C21" s="111">
        <v>1038</v>
      </c>
      <c r="D21" s="77" t="s">
        <v>21</v>
      </c>
      <c r="E21" s="163" t="s">
        <v>139</v>
      </c>
      <c r="F21" s="13" t="s">
        <v>140</v>
      </c>
      <c r="G21" s="123" t="s">
        <v>19</v>
      </c>
      <c r="H21" s="81">
        <v>41645</v>
      </c>
      <c r="I21" s="82">
        <f>(5390*2)</f>
        <v>10780</v>
      </c>
      <c r="J21" s="21" t="s">
        <v>118</v>
      </c>
      <c r="K21" s="109"/>
      <c r="L21" s="158" t="s">
        <v>6</v>
      </c>
    </row>
    <row r="22" spans="1:12" ht="45" x14ac:dyDescent="0.25">
      <c r="A22" s="7"/>
      <c r="B22" s="7" t="s">
        <v>20</v>
      </c>
      <c r="C22" s="124">
        <v>794</v>
      </c>
      <c r="D22" s="7" t="s">
        <v>21</v>
      </c>
      <c r="E22" s="122" t="s">
        <v>141</v>
      </c>
      <c r="F22" s="79" t="s">
        <v>142</v>
      </c>
      <c r="G22" s="123" t="s">
        <v>19</v>
      </c>
      <c r="H22" s="88">
        <v>40805</v>
      </c>
      <c r="I22" s="82">
        <f>(3218*2)</f>
        <v>6436</v>
      </c>
      <c r="J22" s="21" t="s">
        <v>117</v>
      </c>
      <c r="K22" s="109" t="s">
        <v>7</v>
      </c>
      <c r="L22" s="130"/>
    </row>
    <row r="23" spans="1:12" ht="33.75" x14ac:dyDescent="0.25">
      <c r="A23" s="7"/>
      <c r="B23" s="7"/>
      <c r="C23" s="124"/>
      <c r="D23" s="7"/>
      <c r="E23" s="164"/>
      <c r="F23" s="99" t="s">
        <v>143</v>
      </c>
      <c r="G23" s="123" t="s">
        <v>22</v>
      </c>
      <c r="H23" s="81"/>
      <c r="I23" s="82"/>
      <c r="J23" s="16"/>
      <c r="K23" s="109"/>
      <c r="L23" s="158"/>
    </row>
    <row r="24" spans="1:12" ht="67.5" x14ac:dyDescent="0.25">
      <c r="A24" s="7"/>
      <c r="B24" s="7" t="s">
        <v>20</v>
      </c>
      <c r="C24" s="124">
        <v>126</v>
      </c>
      <c r="D24" s="7" t="s">
        <v>18</v>
      </c>
      <c r="E24" s="122" t="s">
        <v>144</v>
      </c>
      <c r="F24" s="79" t="s">
        <v>145</v>
      </c>
      <c r="G24" s="131" t="s">
        <v>19</v>
      </c>
      <c r="H24" s="88">
        <v>34401</v>
      </c>
      <c r="I24" s="82">
        <f>(6982*2)</f>
        <v>13964</v>
      </c>
      <c r="J24" s="16" t="s">
        <v>146</v>
      </c>
      <c r="K24" s="132"/>
      <c r="L24" s="130" t="s">
        <v>6</v>
      </c>
    </row>
    <row r="25" spans="1:12" ht="67.5" x14ac:dyDescent="0.25">
      <c r="A25" s="7"/>
      <c r="B25" s="7" t="s">
        <v>9</v>
      </c>
      <c r="C25" s="124">
        <v>1136</v>
      </c>
      <c r="D25" s="7" t="s">
        <v>18</v>
      </c>
      <c r="E25" s="122" t="s">
        <v>147</v>
      </c>
      <c r="F25" s="16" t="s">
        <v>145</v>
      </c>
      <c r="G25" s="136" t="s">
        <v>19</v>
      </c>
      <c r="H25" s="33">
        <v>42278</v>
      </c>
      <c r="I25" s="82">
        <f>(6983*2)</f>
        <v>13966</v>
      </c>
      <c r="J25" s="16" t="s">
        <v>146</v>
      </c>
      <c r="K25" s="137"/>
      <c r="L25" s="110" t="s">
        <v>6</v>
      </c>
    </row>
    <row r="26" spans="1:12" x14ac:dyDescent="0.25">
      <c r="A26" s="7"/>
      <c r="B26" s="7"/>
      <c r="C26" s="124"/>
      <c r="D26" s="7"/>
      <c r="E26" s="122"/>
      <c r="F26" s="16" t="s">
        <v>145</v>
      </c>
      <c r="G26" s="136" t="s">
        <v>22</v>
      </c>
      <c r="H26" s="33"/>
      <c r="I26" s="82"/>
      <c r="J26" s="16"/>
      <c r="K26" s="137"/>
      <c r="L26" s="110"/>
    </row>
    <row r="27" spans="1:12" ht="67.5" x14ac:dyDescent="0.25">
      <c r="A27" s="7"/>
      <c r="B27" s="7" t="s">
        <v>20</v>
      </c>
      <c r="C27" s="124">
        <v>127</v>
      </c>
      <c r="D27" s="7" t="s">
        <v>18</v>
      </c>
      <c r="E27" s="122" t="s">
        <v>148</v>
      </c>
      <c r="F27" s="79" t="s">
        <v>149</v>
      </c>
      <c r="G27" s="131" t="s">
        <v>19</v>
      </c>
      <c r="H27" s="88">
        <v>33654</v>
      </c>
      <c r="I27" s="82">
        <f t="shared" ref="I27:I33" si="0">(6982*2)</f>
        <v>13964</v>
      </c>
      <c r="J27" s="16" t="s">
        <v>146</v>
      </c>
      <c r="K27" s="132"/>
      <c r="L27" s="130" t="s">
        <v>6</v>
      </c>
    </row>
    <row r="28" spans="1:12" ht="67.5" x14ac:dyDescent="0.25">
      <c r="A28" s="77"/>
      <c r="B28" s="77" t="s">
        <v>20</v>
      </c>
      <c r="C28" s="111">
        <v>128</v>
      </c>
      <c r="D28" s="77" t="s">
        <v>18</v>
      </c>
      <c r="E28" s="122" t="s">
        <v>150</v>
      </c>
      <c r="F28" s="79" t="s">
        <v>149</v>
      </c>
      <c r="G28" s="131" t="s">
        <v>19</v>
      </c>
      <c r="H28" s="88">
        <v>38124</v>
      </c>
      <c r="I28" s="82">
        <f t="shared" si="0"/>
        <v>13964</v>
      </c>
      <c r="J28" s="16" t="s">
        <v>146</v>
      </c>
      <c r="K28" s="132"/>
      <c r="L28" s="130" t="s">
        <v>6</v>
      </c>
    </row>
    <row r="29" spans="1:12" ht="67.5" x14ac:dyDescent="0.25">
      <c r="A29" s="77"/>
      <c r="B29" s="77" t="s">
        <v>20</v>
      </c>
      <c r="C29" s="111">
        <v>129</v>
      </c>
      <c r="D29" s="77" t="s">
        <v>18</v>
      </c>
      <c r="E29" s="122" t="s">
        <v>151</v>
      </c>
      <c r="F29" s="79" t="s">
        <v>149</v>
      </c>
      <c r="G29" s="131" t="s">
        <v>19</v>
      </c>
      <c r="H29" s="88">
        <v>33996</v>
      </c>
      <c r="I29" s="82">
        <f t="shared" si="0"/>
        <v>13964</v>
      </c>
      <c r="J29" s="16" t="s">
        <v>146</v>
      </c>
      <c r="K29" s="132"/>
      <c r="L29" s="130" t="s">
        <v>6</v>
      </c>
    </row>
    <row r="30" spans="1:12" ht="67.5" x14ac:dyDescent="0.25">
      <c r="A30" s="19"/>
      <c r="B30" s="19" t="s">
        <v>20</v>
      </c>
      <c r="C30" s="117">
        <v>130</v>
      </c>
      <c r="D30" s="19" t="s">
        <v>18</v>
      </c>
      <c r="E30" s="122" t="s">
        <v>152</v>
      </c>
      <c r="F30" s="79" t="s">
        <v>149</v>
      </c>
      <c r="G30" s="131" t="s">
        <v>19</v>
      </c>
      <c r="H30" s="88">
        <v>35866</v>
      </c>
      <c r="I30" s="82">
        <f t="shared" si="0"/>
        <v>13964</v>
      </c>
      <c r="J30" s="16" t="s">
        <v>146</v>
      </c>
      <c r="K30" s="132"/>
      <c r="L30" s="130" t="s">
        <v>6</v>
      </c>
    </row>
    <row r="31" spans="1:12" ht="67.5" x14ac:dyDescent="0.25">
      <c r="A31" s="77"/>
      <c r="B31" s="77" t="s">
        <v>20</v>
      </c>
      <c r="C31" s="111">
        <v>131</v>
      </c>
      <c r="D31" s="77" t="s">
        <v>18</v>
      </c>
      <c r="E31" s="122" t="s">
        <v>153</v>
      </c>
      <c r="F31" s="79" t="s">
        <v>149</v>
      </c>
      <c r="G31" s="131" t="s">
        <v>19</v>
      </c>
      <c r="H31" s="88">
        <v>38504</v>
      </c>
      <c r="I31" s="82">
        <f t="shared" si="0"/>
        <v>13964</v>
      </c>
      <c r="J31" s="16" t="s">
        <v>146</v>
      </c>
      <c r="K31" s="132"/>
      <c r="L31" s="130" t="s">
        <v>6</v>
      </c>
    </row>
    <row r="32" spans="1:12" ht="67.5" x14ac:dyDescent="0.25">
      <c r="A32" s="77"/>
      <c r="B32" s="77" t="s">
        <v>20</v>
      </c>
      <c r="C32" s="111">
        <v>132</v>
      </c>
      <c r="D32" s="77" t="s">
        <v>18</v>
      </c>
      <c r="E32" s="122" t="s">
        <v>154</v>
      </c>
      <c r="F32" s="79" t="s">
        <v>149</v>
      </c>
      <c r="G32" s="131" t="s">
        <v>19</v>
      </c>
      <c r="H32" s="88">
        <v>38573</v>
      </c>
      <c r="I32" s="82">
        <f t="shared" si="0"/>
        <v>13964</v>
      </c>
      <c r="J32" s="16" t="s">
        <v>146</v>
      </c>
      <c r="K32" s="132"/>
      <c r="L32" s="130" t="s">
        <v>6</v>
      </c>
    </row>
    <row r="33" spans="1:12" ht="67.5" x14ac:dyDescent="0.25">
      <c r="A33" s="7"/>
      <c r="B33" s="7" t="s">
        <v>20</v>
      </c>
      <c r="C33" s="124">
        <v>395</v>
      </c>
      <c r="D33" s="7" t="s">
        <v>18</v>
      </c>
      <c r="E33" s="122" t="s">
        <v>155</v>
      </c>
      <c r="F33" s="79" t="s">
        <v>149</v>
      </c>
      <c r="G33" s="131" t="s">
        <v>19</v>
      </c>
      <c r="H33" s="88">
        <v>39387</v>
      </c>
      <c r="I33" s="82">
        <f t="shared" si="0"/>
        <v>13964</v>
      </c>
      <c r="J33" s="16" t="s">
        <v>146</v>
      </c>
      <c r="K33" s="132"/>
      <c r="L33" s="130" t="s">
        <v>6</v>
      </c>
    </row>
    <row r="34" spans="1:12" ht="67.5" x14ac:dyDescent="0.25">
      <c r="A34" s="77"/>
      <c r="B34" s="77" t="s">
        <v>5</v>
      </c>
      <c r="C34" s="111">
        <v>1137</v>
      </c>
      <c r="D34" s="77" t="s">
        <v>18</v>
      </c>
      <c r="E34" s="165" t="s">
        <v>156</v>
      </c>
      <c r="F34" s="21" t="s">
        <v>157</v>
      </c>
      <c r="G34" s="131" t="s">
        <v>19</v>
      </c>
      <c r="H34" s="88">
        <v>42278</v>
      </c>
      <c r="I34" s="102">
        <f>(8530*2)</f>
        <v>17060</v>
      </c>
      <c r="J34" s="16" t="s">
        <v>146</v>
      </c>
      <c r="K34" s="132"/>
      <c r="L34" s="130" t="s">
        <v>6</v>
      </c>
    </row>
    <row r="35" spans="1:12" ht="67.5" x14ac:dyDescent="0.25">
      <c r="A35" s="77"/>
      <c r="B35" s="77" t="s">
        <v>20</v>
      </c>
      <c r="C35" s="111">
        <v>394</v>
      </c>
      <c r="D35" s="77" t="s">
        <v>18</v>
      </c>
      <c r="E35" s="122" t="s">
        <v>158</v>
      </c>
      <c r="F35" s="79" t="s">
        <v>159</v>
      </c>
      <c r="G35" s="131" t="s">
        <v>19</v>
      </c>
      <c r="H35" s="88">
        <v>40225</v>
      </c>
      <c r="I35" s="82">
        <f>(6082*2)</f>
        <v>12164</v>
      </c>
      <c r="J35" s="16" t="s">
        <v>146</v>
      </c>
      <c r="K35" s="132"/>
      <c r="L35" s="130" t="s">
        <v>6</v>
      </c>
    </row>
    <row r="36" spans="1:12" ht="67.5" x14ac:dyDescent="0.25">
      <c r="A36" s="77"/>
      <c r="B36" s="77" t="s">
        <v>20</v>
      </c>
      <c r="C36" s="111">
        <v>393</v>
      </c>
      <c r="D36" s="77" t="s">
        <v>18</v>
      </c>
      <c r="E36" s="122" t="s">
        <v>160</v>
      </c>
      <c r="F36" s="79" t="s">
        <v>159</v>
      </c>
      <c r="G36" s="131" t="s">
        <v>19</v>
      </c>
      <c r="H36" s="88">
        <v>40238</v>
      </c>
      <c r="I36" s="82">
        <f>(6082*2)</f>
        <v>12164</v>
      </c>
      <c r="J36" s="16" t="s">
        <v>146</v>
      </c>
      <c r="K36" s="132"/>
      <c r="L36" s="130" t="s">
        <v>6</v>
      </c>
    </row>
    <row r="37" spans="1:12" ht="33.75" x14ac:dyDescent="0.25">
      <c r="A37" s="7"/>
      <c r="B37" s="7"/>
      <c r="C37" s="124"/>
      <c r="D37" s="7"/>
      <c r="E37" s="122"/>
      <c r="F37" s="79" t="s">
        <v>161</v>
      </c>
      <c r="G37" s="131"/>
      <c r="H37" s="103"/>
      <c r="I37" s="82"/>
      <c r="J37" s="16"/>
      <c r="K37" s="132"/>
      <c r="L37" s="166"/>
    </row>
    <row r="38" spans="1:12" ht="67.5" x14ac:dyDescent="0.25">
      <c r="A38" s="7"/>
      <c r="B38" s="7" t="s">
        <v>20</v>
      </c>
      <c r="C38" s="124">
        <v>125</v>
      </c>
      <c r="D38" s="7" t="s">
        <v>18</v>
      </c>
      <c r="E38" s="122" t="s">
        <v>162</v>
      </c>
      <c r="F38" s="79" t="s">
        <v>163</v>
      </c>
      <c r="G38" s="131" t="s">
        <v>19</v>
      </c>
      <c r="H38" s="103">
        <v>39083</v>
      </c>
      <c r="I38" s="82">
        <f>(6983*2)</f>
        <v>13966</v>
      </c>
      <c r="J38" s="16" t="s">
        <v>146</v>
      </c>
      <c r="K38" s="132"/>
      <c r="L38" s="166" t="s">
        <v>6</v>
      </c>
    </row>
    <row r="39" spans="1:12" ht="67.5" x14ac:dyDescent="0.25">
      <c r="A39" s="7"/>
      <c r="B39" s="7" t="s">
        <v>20</v>
      </c>
      <c r="C39" s="124">
        <v>837</v>
      </c>
      <c r="D39" s="7" t="s">
        <v>18</v>
      </c>
      <c r="E39" s="122" t="s">
        <v>164</v>
      </c>
      <c r="F39" s="16" t="s">
        <v>165</v>
      </c>
      <c r="G39" s="136" t="s">
        <v>19</v>
      </c>
      <c r="H39" s="33">
        <v>39083</v>
      </c>
      <c r="I39" s="82">
        <f>(5229*2)</f>
        <v>10458</v>
      </c>
      <c r="J39" s="16" t="s">
        <v>146</v>
      </c>
      <c r="K39" s="137"/>
      <c r="L39" s="110" t="s">
        <v>6</v>
      </c>
    </row>
    <row r="40" spans="1:12" ht="67.5" x14ac:dyDescent="0.25">
      <c r="A40" s="7"/>
      <c r="B40" s="7" t="s">
        <v>20</v>
      </c>
      <c r="C40" s="124">
        <v>952</v>
      </c>
      <c r="D40" s="7" t="s">
        <v>18</v>
      </c>
      <c r="E40" s="122" t="s">
        <v>166</v>
      </c>
      <c r="F40" s="79" t="s">
        <v>159</v>
      </c>
      <c r="G40" s="113" t="s">
        <v>19</v>
      </c>
      <c r="H40" s="28">
        <v>41379</v>
      </c>
      <c r="I40" s="82">
        <f>(6082*2)</f>
        <v>12164</v>
      </c>
      <c r="J40" s="16" t="s">
        <v>146</v>
      </c>
      <c r="K40" s="115"/>
      <c r="L40" s="116" t="s">
        <v>6</v>
      </c>
    </row>
    <row r="41" spans="1:12" ht="67.5" x14ac:dyDescent="0.25">
      <c r="A41" s="7"/>
      <c r="B41" s="7" t="s">
        <v>9</v>
      </c>
      <c r="C41" s="124">
        <v>769</v>
      </c>
      <c r="D41" s="7" t="s">
        <v>18</v>
      </c>
      <c r="E41" s="122" t="s">
        <v>167</v>
      </c>
      <c r="F41" s="79" t="s">
        <v>159</v>
      </c>
      <c r="G41" s="113" t="s">
        <v>19</v>
      </c>
      <c r="H41" s="28">
        <v>41276</v>
      </c>
      <c r="I41" s="82">
        <f>(6082*2)</f>
        <v>12164</v>
      </c>
      <c r="J41" s="16" t="s">
        <v>146</v>
      </c>
      <c r="K41" s="115"/>
      <c r="L41" s="116" t="s">
        <v>6</v>
      </c>
    </row>
    <row r="42" spans="1:12" ht="67.5" x14ac:dyDescent="0.25">
      <c r="A42" s="7"/>
      <c r="B42" s="7" t="s">
        <v>9</v>
      </c>
      <c r="C42" s="124">
        <v>951</v>
      </c>
      <c r="D42" s="7" t="s">
        <v>18</v>
      </c>
      <c r="E42" s="122" t="s">
        <v>168</v>
      </c>
      <c r="F42" s="79" t="s">
        <v>169</v>
      </c>
      <c r="G42" s="113" t="s">
        <v>19</v>
      </c>
      <c r="H42" s="28">
        <v>41379</v>
      </c>
      <c r="I42" s="82">
        <f>(5390*2)</f>
        <v>10780</v>
      </c>
      <c r="J42" s="16" t="s">
        <v>146</v>
      </c>
      <c r="K42" s="115"/>
      <c r="L42" s="116" t="s">
        <v>6</v>
      </c>
    </row>
    <row r="43" spans="1:12" ht="67.5" x14ac:dyDescent="0.25">
      <c r="A43" s="7"/>
      <c r="B43" s="7" t="s">
        <v>9</v>
      </c>
      <c r="C43" s="124">
        <v>967</v>
      </c>
      <c r="D43" s="7" t="s">
        <v>18</v>
      </c>
      <c r="E43" s="122" t="s">
        <v>170</v>
      </c>
      <c r="F43" s="79" t="s">
        <v>169</v>
      </c>
      <c r="G43" s="113" t="s">
        <v>19</v>
      </c>
      <c r="H43" s="28">
        <v>41421</v>
      </c>
      <c r="I43" s="82">
        <f>(5390*2)</f>
        <v>10780</v>
      </c>
      <c r="J43" s="16" t="s">
        <v>146</v>
      </c>
      <c r="K43" s="115"/>
      <c r="L43" s="116" t="s">
        <v>6</v>
      </c>
    </row>
    <row r="44" spans="1:12" ht="101.25" x14ac:dyDescent="0.25">
      <c r="A44" s="77"/>
      <c r="B44" s="77" t="s">
        <v>5</v>
      </c>
      <c r="C44" s="111">
        <v>376</v>
      </c>
      <c r="D44" s="77" t="s">
        <v>18</v>
      </c>
      <c r="E44" s="167" t="s">
        <v>171</v>
      </c>
      <c r="F44" s="16" t="s">
        <v>172</v>
      </c>
      <c r="G44" s="131" t="s">
        <v>19</v>
      </c>
      <c r="H44" s="33">
        <v>42278</v>
      </c>
      <c r="I44" s="82">
        <f>(9734*2)</f>
        <v>19468</v>
      </c>
      <c r="J44" s="79" t="s">
        <v>173</v>
      </c>
      <c r="K44" s="132"/>
      <c r="L44" s="110" t="s">
        <v>6</v>
      </c>
    </row>
    <row r="45" spans="1:12" ht="101.25" x14ac:dyDescent="0.25">
      <c r="A45" s="77"/>
      <c r="B45" s="77" t="s">
        <v>5</v>
      </c>
      <c r="C45" s="111">
        <v>651</v>
      </c>
      <c r="D45" s="77" t="s">
        <v>18</v>
      </c>
      <c r="E45" s="164" t="s">
        <v>174</v>
      </c>
      <c r="F45" s="13" t="s">
        <v>175</v>
      </c>
      <c r="G45" s="123" t="s">
        <v>19</v>
      </c>
      <c r="H45" s="33">
        <v>42278</v>
      </c>
      <c r="I45" s="108">
        <f>(7490*2)</f>
        <v>14980</v>
      </c>
      <c r="J45" s="79" t="s">
        <v>173</v>
      </c>
      <c r="K45" s="109"/>
      <c r="L45" s="110" t="s">
        <v>6</v>
      </c>
    </row>
    <row r="46" spans="1:12" ht="56.25" x14ac:dyDescent="0.25">
      <c r="A46" s="77"/>
      <c r="B46" s="77"/>
      <c r="C46" s="111"/>
      <c r="D46" s="77"/>
      <c r="E46" s="112"/>
      <c r="F46" s="13" t="s">
        <v>176</v>
      </c>
      <c r="G46" s="113" t="s">
        <v>22</v>
      </c>
      <c r="H46" s="28"/>
      <c r="I46" s="114"/>
      <c r="J46" s="27"/>
      <c r="K46" s="115"/>
      <c r="L46" s="116"/>
    </row>
    <row r="47" spans="1:12" ht="101.25" x14ac:dyDescent="0.25">
      <c r="A47" s="19"/>
      <c r="B47" s="19" t="s">
        <v>5</v>
      </c>
      <c r="C47" s="117">
        <v>1242</v>
      </c>
      <c r="D47" s="19" t="s">
        <v>18</v>
      </c>
      <c r="E47" s="118" t="s">
        <v>177</v>
      </c>
      <c r="F47" s="13" t="s">
        <v>178</v>
      </c>
      <c r="G47" s="113" t="s">
        <v>19</v>
      </c>
      <c r="H47" s="28">
        <v>42402</v>
      </c>
      <c r="I47" s="82">
        <f>(6187*2)</f>
        <v>12374</v>
      </c>
      <c r="J47" s="27" t="s">
        <v>173</v>
      </c>
      <c r="K47" s="115"/>
      <c r="L47" s="116" t="s">
        <v>6</v>
      </c>
    </row>
    <row r="48" spans="1:12" ht="101.25" x14ac:dyDescent="0.25">
      <c r="A48" s="5"/>
      <c r="B48" s="5" t="s">
        <v>9</v>
      </c>
      <c r="C48" s="119">
        <v>1305</v>
      </c>
      <c r="D48" s="7" t="s">
        <v>21</v>
      </c>
      <c r="E48" s="16" t="s">
        <v>179</v>
      </c>
      <c r="F48" s="120" t="s">
        <v>23</v>
      </c>
      <c r="G48" s="10" t="s">
        <v>19</v>
      </c>
      <c r="H48" s="121">
        <v>42562</v>
      </c>
      <c r="I48" s="82">
        <f>(3024*2)</f>
        <v>6048</v>
      </c>
      <c r="J48" s="79" t="s">
        <v>173</v>
      </c>
      <c r="K48" s="113" t="s">
        <v>7</v>
      </c>
      <c r="L48" s="15"/>
    </row>
    <row r="49" spans="1:12" ht="67.5" x14ac:dyDescent="0.25">
      <c r="A49" s="77"/>
      <c r="B49" s="77" t="s">
        <v>5</v>
      </c>
      <c r="C49" s="111">
        <v>115</v>
      </c>
      <c r="D49" s="77" t="s">
        <v>18</v>
      </c>
      <c r="E49" s="122" t="s">
        <v>180</v>
      </c>
      <c r="F49" s="79" t="s">
        <v>181</v>
      </c>
      <c r="G49" s="123" t="s">
        <v>19</v>
      </c>
      <c r="H49" s="33">
        <v>42278</v>
      </c>
      <c r="I49" s="102">
        <f>(11898*2)</f>
        <v>23796</v>
      </c>
      <c r="J49" s="79" t="s">
        <v>182</v>
      </c>
      <c r="K49" s="109"/>
      <c r="L49" s="110" t="s">
        <v>6</v>
      </c>
    </row>
    <row r="50" spans="1:12" ht="67.5" x14ac:dyDescent="0.25">
      <c r="A50" s="7"/>
      <c r="B50" s="7" t="s">
        <v>20</v>
      </c>
      <c r="C50" s="124">
        <v>119</v>
      </c>
      <c r="D50" s="7" t="s">
        <v>21</v>
      </c>
      <c r="E50" s="122" t="s">
        <v>183</v>
      </c>
      <c r="F50" s="16" t="s">
        <v>184</v>
      </c>
      <c r="G50" s="123" t="s">
        <v>19</v>
      </c>
      <c r="H50" s="33">
        <v>38062</v>
      </c>
      <c r="I50" s="102">
        <f>(10647*2)</f>
        <v>21294</v>
      </c>
      <c r="J50" s="79" t="s">
        <v>182</v>
      </c>
      <c r="K50" s="109" t="s">
        <v>7</v>
      </c>
      <c r="L50" s="110"/>
    </row>
    <row r="51" spans="1:12" ht="67.5" x14ac:dyDescent="0.25">
      <c r="A51" s="7"/>
      <c r="B51" s="7" t="s">
        <v>20</v>
      </c>
      <c r="C51" s="124">
        <v>374</v>
      </c>
      <c r="D51" s="7" t="s">
        <v>21</v>
      </c>
      <c r="E51" s="125" t="s">
        <v>185</v>
      </c>
      <c r="F51" s="126" t="s">
        <v>186</v>
      </c>
      <c r="G51" s="127" t="s">
        <v>19</v>
      </c>
      <c r="H51" s="97">
        <v>38463</v>
      </c>
      <c r="I51" s="102">
        <f>(10647*2)</f>
        <v>21294</v>
      </c>
      <c r="J51" s="79" t="s">
        <v>182</v>
      </c>
      <c r="K51" s="128"/>
      <c r="L51" s="129" t="s">
        <v>6</v>
      </c>
    </row>
    <row r="52" spans="1:12" ht="67.5" x14ac:dyDescent="0.25">
      <c r="A52" s="7"/>
      <c r="B52" s="7" t="s">
        <v>20</v>
      </c>
      <c r="C52" s="124">
        <v>120</v>
      </c>
      <c r="D52" s="7" t="s">
        <v>18</v>
      </c>
      <c r="E52" s="122" t="s">
        <v>187</v>
      </c>
      <c r="F52" s="27" t="s">
        <v>188</v>
      </c>
      <c r="G52" s="123" t="s">
        <v>19</v>
      </c>
      <c r="H52" s="88">
        <v>39181</v>
      </c>
      <c r="I52" s="102">
        <f>(7606*2)</f>
        <v>15212</v>
      </c>
      <c r="J52" s="79" t="s">
        <v>182</v>
      </c>
      <c r="K52" s="109"/>
      <c r="L52" s="130" t="s">
        <v>6</v>
      </c>
    </row>
    <row r="53" spans="1:12" ht="67.5" x14ac:dyDescent="0.25">
      <c r="A53" s="77"/>
      <c r="B53" s="77" t="s">
        <v>20</v>
      </c>
      <c r="C53" s="111">
        <v>117</v>
      </c>
      <c r="D53" s="77" t="s">
        <v>21</v>
      </c>
      <c r="E53" s="122" t="s">
        <v>189</v>
      </c>
      <c r="F53" s="27" t="s">
        <v>190</v>
      </c>
      <c r="G53" s="123" t="s">
        <v>19</v>
      </c>
      <c r="H53" s="88">
        <v>35500</v>
      </c>
      <c r="I53" s="102">
        <f>(6982*2)</f>
        <v>13964</v>
      </c>
      <c r="J53" s="79" t="s">
        <v>182</v>
      </c>
      <c r="K53" s="109" t="s">
        <v>7</v>
      </c>
      <c r="L53" s="130"/>
    </row>
    <row r="54" spans="1:12" ht="67.5" x14ac:dyDescent="0.25">
      <c r="A54" s="77"/>
      <c r="B54" s="77" t="s">
        <v>9</v>
      </c>
      <c r="C54" s="111">
        <v>457</v>
      </c>
      <c r="D54" s="77" t="s">
        <v>18</v>
      </c>
      <c r="E54" s="122" t="s">
        <v>191</v>
      </c>
      <c r="F54" s="27" t="s">
        <v>192</v>
      </c>
      <c r="G54" s="123" t="s">
        <v>19</v>
      </c>
      <c r="H54" s="88">
        <v>42278</v>
      </c>
      <c r="I54" s="102">
        <f>(6983*2)</f>
        <v>13966</v>
      </c>
      <c r="J54" s="79" t="s">
        <v>182</v>
      </c>
      <c r="K54" s="109" t="s">
        <v>7</v>
      </c>
      <c r="L54" s="130"/>
    </row>
    <row r="55" spans="1:12" ht="67.5" x14ac:dyDescent="0.25">
      <c r="A55" s="77"/>
      <c r="B55" s="77" t="s">
        <v>20</v>
      </c>
      <c r="C55" s="111">
        <v>537</v>
      </c>
      <c r="D55" s="77" t="s">
        <v>18</v>
      </c>
      <c r="E55" s="122" t="s">
        <v>193</v>
      </c>
      <c r="F55" s="27" t="s">
        <v>192</v>
      </c>
      <c r="G55" s="131" t="s">
        <v>19</v>
      </c>
      <c r="H55" s="20">
        <v>39873</v>
      </c>
      <c r="I55" s="102">
        <f>(6982*2)</f>
        <v>13964</v>
      </c>
      <c r="J55" s="79" t="s">
        <v>182</v>
      </c>
      <c r="K55" s="132"/>
      <c r="L55" s="133" t="s">
        <v>6</v>
      </c>
    </row>
    <row r="56" spans="1:12" ht="67.5" x14ac:dyDescent="0.25">
      <c r="A56" s="19"/>
      <c r="B56" s="19" t="s">
        <v>9</v>
      </c>
      <c r="C56" s="117">
        <v>1352</v>
      </c>
      <c r="D56" s="19" t="s">
        <v>18</v>
      </c>
      <c r="E56" s="120" t="s">
        <v>194</v>
      </c>
      <c r="F56" s="27" t="s">
        <v>192</v>
      </c>
      <c r="G56" s="113" t="s">
        <v>19</v>
      </c>
      <c r="H56" s="20">
        <v>42737</v>
      </c>
      <c r="I56" s="102">
        <f>(6714*2)</f>
        <v>13428</v>
      </c>
      <c r="J56" s="27" t="s">
        <v>182</v>
      </c>
      <c r="K56" s="115" t="s">
        <v>7</v>
      </c>
      <c r="L56" s="133"/>
    </row>
    <row r="57" spans="1:12" ht="67.5" x14ac:dyDescent="0.25">
      <c r="A57" s="77"/>
      <c r="B57" s="77" t="s">
        <v>20</v>
      </c>
      <c r="C57" s="111">
        <v>400</v>
      </c>
      <c r="D57" s="77" t="s">
        <v>21</v>
      </c>
      <c r="E57" s="122" t="s">
        <v>195</v>
      </c>
      <c r="F57" s="13" t="s">
        <v>196</v>
      </c>
      <c r="G57" s="131" t="s">
        <v>19</v>
      </c>
      <c r="H57" s="134">
        <v>39449</v>
      </c>
      <c r="I57" s="102">
        <f>(6982*2)</f>
        <v>13964</v>
      </c>
      <c r="J57" s="79" t="s">
        <v>182</v>
      </c>
      <c r="K57" s="132" t="s">
        <v>7</v>
      </c>
      <c r="L57" s="135"/>
    </row>
    <row r="58" spans="1:12" ht="67.5" x14ac:dyDescent="0.25">
      <c r="A58" s="77"/>
      <c r="B58" s="77" t="s">
        <v>5</v>
      </c>
      <c r="C58" s="111">
        <v>1141</v>
      </c>
      <c r="D58" s="77" t="s">
        <v>21</v>
      </c>
      <c r="E58" s="122" t="s">
        <v>197</v>
      </c>
      <c r="F58" s="16" t="s">
        <v>198</v>
      </c>
      <c r="G58" s="136" t="s">
        <v>19</v>
      </c>
      <c r="H58" s="52">
        <v>42278</v>
      </c>
      <c r="I58" s="102">
        <f>(7530*2)</f>
        <v>15060</v>
      </c>
      <c r="J58" s="79" t="s">
        <v>182</v>
      </c>
      <c r="K58" s="137"/>
      <c r="L58" s="138" t="s">
        <v>6</v>
      </c>
    </row>
    <row r="59" spans="1:12" ht="67.5" x14ac:dyDescent="0.25">
      <c r="A59" s="77"/>
      <c r="B59" s="77" t="s">
        <v>9</v>
      </c>
      <c r="C59" s="111">
        <v>1142</v>
      </c>
      <c r="D59" s="77" t="s">
        <v>18</v>
      </c>
      <c r="E59" s="122" t="s">
        <v>199</v>
      </c>
      <c r="F59" s="16" t="s">
        <v>188</v>
      </c>
      <c r="G59" s="136" t="s">
        <v>19</v>
      </c>
      <c r="H59" s="52">
        <v>42278</v>
      </c>
      <c r="I59" s="82">
        <f>(7586*2)</f>
        <v>15172</v>
      </c>
      <c r="J59" s="79" t="s">
        <v>182</v>
      </c>
      <c r="K59" s="137"/>
      <c r="L59" s="138" t="s">
        <v>6</v>
      </c>
    </row>
    <row r="60" spans="1:12" ht="67.5" x14ac:dyDescent="0.25">
      <c r="A60" s="77"/>
      <c r="B60" s="77" t="s">
        <v>9</v>
      </c>
      <c r="C60" s="111">
        <v>1256</v>
      </c>
      <c r="D60" s="77" t="s">
        <v>18</v>
      </c>
      <c r="E60" s="122" t="s">
        <v>200</v>
      </c>
      <c r="F60" s="16" t="s">
        <v>188</v>
      </c>
      <c r="G60" s="136" t="s">
        <v>19</v>
      </c>
      <c r="H60" s="52">
        <v>42425</v>
      </c>
      <c r="I60" s="82">
        <f>(7586*2)</f>
        <v>15172</v>
      </c>
      <c r="J60" s="79" t="s">
        <v>182</v>
      </c>
      <c r="K60" s="137"/>
      <c r="L60" s="138" t="s">
        <v>6</v>
      </c>
    </row>
    <row r="61" spans="1:12" ht="67.5" x14ac:dyDescent="0.25">
      <c r="A61" s="77"/>
      <c r="B61" s="77" t="s">
        <v>9</v>
      </c>
      <c r="C61" s="111">
        <v>1257</v>
      </c>
      <c r="D61" s="77" t="s">
        <v>18</v>
      </c>
      <c r="E61" s="122" t="s">
        <v>201</v>
      </c>
      <c r="F61" s="16" t="s">
        <v>188</v>
      </c>
      <c r="G61" s="136" t="s">
        <v>19</v>
      </c>
      <c r="H61" s="52">
        <v>42433</v>
      </c>
      <c r="I61" s="82">
        <f>(7586*2)</f>
        <v>15172</v>
      </c>
      <c r="J61" s="79" t="s">
        <v>182</v>
      </c>
      <c r="K61" s="137"/>
      <c r="L61" s="138" t="s">
        <v>6</v>
      </c>
    </row>
    <row r="62" spans="1:12" ht="67.5" x14ac:dyDescent="0.25">
      <c r="A62" s="7"/>
      <c r="B62" s="7" t="s">
        <v>20</v>
      </c>
      <c r="C62" s="124">
        <v>109</v>
      </c>
      <c r="D62" s="7" t="s">
        <v>18</v>
      </c>
      <c r="E62" s="122" t="s">
        <v>202</v>
      </c>
      <c r="F62" s="79" t="s">
        <v>128</v>
      </c>
      <c r="G62" s="131" t="s">
        <v>19</v>
      </c>
      <c r="H62" s="134">
        <v>36938</v>
      </c>
      <c r="I62" s="102">
        <f>(6435*2)</f>
        <v>12870</v>
      </c>
      <c r="J62" s="79" t="s">
        <v>182</v>
      </c>
      <c r="K62" s="132"/>
      <c r="L62" s="135" t="s">
        <v>6</v>
      </c>
    </row>
    <row r="63" spans="1:12" ht="67.5" x14ac:dyDescent="0.25">
      <c r="A63" s="38"/>
      <c r="B63" s="38" t="s">
        <v>20</v>
      </c>
      <c r="C63" s="139">
        <v>202</v>
      </c>
      <c r="D63" s="38" t="s">
        <v>18</v>
      </c>
      <c r="E63" s="122" t="s">
        <v>203</v>
      </c>
      <c r="F63" s="27" t="s">
        <v>204</v>
      </c>
      <c r="G63" s="131" t="s">
        <v>19</v>
      </c>
      <c r="H63" s="20">
        <v>39121</v>
      </c>
      <c r="I63" s="102">
        <f>(4826*2)</f>
        <v>9652</v>
      </c>
      <c r="J63" s="79" t="s">
        <v>182</v>
      </c>
      <c r="K63" s="132"/>
      <c r="L63" s="133" t="s">
        <v>6</v>
      </c>
    </row>
    <row r="64" spans="1:12" ht="67.5" x14ac:dyDescent="0.25">
      <c r="A64" s="7"/>
      <c r="B64" s="7" t="s">
        <v>20</v>
      </c>
      <c r="C64" s="124">
        <v>118</v>
      </c>
      <c r="D64" s="7" t="s">
        <v>21</v>
      </c>
      <c r="E64" s="122" t="s">
        <v>205</v>
      </c>
      <c r="F64" s="27" t="s">
        <v>206</v>
      </c>
      <c r="G64" s="131" t="s">
        <v>19</v>
      </c>
      <c r="H64" s="140">
        <v>39209</v>
      </c>
      <c r="I64" s="82">
        <f>(4641*2)</f>
        <v>9282</v>
      </c>
      <c r="J64" s="79" t="s">
        <v>182</v>
      </c>
      <c r="K64" s="132" t="s">
        <v>7</v>
      </c>
      <c r="L64" s="133"/>
    </row>
    <row r="65" spans="1:12" ht="67.5" x14ac:dyDescent="0.25">
      <c r="A65" s="7"/>
      <c r="B65" s="7" t="s">
        <v>20</v>
      </c>
      <c r="C65" s="124">
        <v>390</v>
      </c>
      <c r="D65" s="7" t="s">
        <v>21</v>
      </c>
      <c r="E65" s="141" t="s">
        <v>207</v>
      </c>
      <c r="F65" s="142" t="s">
        <v>206</v>
      </c>
      <c r="G65" s="127" t="s">
        <v>19</v>
      </c>
      <c r="H65" s="143">
        <v>39506</v>
      </c>
      <c r="I65" s="82">
        <f>(4641*2)</f>
        <v>9282</v>
      </c>
      <c r="J65" s="79" t="s">
        <v>182</v>
      </c>
      <c r="K65" s="128" t="s">
        <v>7</v>
      </c>
      <c r="L65" s="144"/>
    </row>
    <row r="66" spans="1:12" ht="67.5" x14ac:dyDescent="0.25">
      <c r="A66" s="7"/>
      <c r="B66" s="7" t="s">
        <v>9</v>
      </c>
      <c r="C66" s="124">
        <v>773</v>
      </c>
      <c r="D66" s="145" t="s">
        <v>21</v>
      </c>
      <c r="E66" s="146" t="s">
        <v>208</v>
      </c>
      <c r="F66" s="142" t="s">
        <v>209</v>
      </c>
      <c r="G66" s="147" t="s">
        <v>19</v>
      </c>
      <c r="H66" s="148">
        <v>42737</v>
      </c>
      <c r="I66" s="108">
        <f>(3600*2)</f>
        <v>7200</v>
      </c>
      <c r="J66" s="79" t="s">
        <v>182</v>
      </c>
      <c r="K66" s="128" t="s">
        <v>7</v>
      </c>
      <c r="L66" s="149"/>
    </row>
    <row r="67" spans="1:12" ht="67.5" x14ac:dyDescent="0.25">
      <c r="A67" s="7"/>
      <c r="B67" s="7" t="s">
        <v>9</v>
      </c>
      <c r="C67" s="124">
        <v>1292</v>
      </c>
      <c r="D67" s="145" t="s">
        <v>21</v>
      </c>
      <c r="E67" s="146" t="s">
        <v>210</v>
      </c>
      <c r="F67" s="142" t="s">
        <v>211</v>
      </c>
      <c r="G67" s="147" t="s">
        <v>19</v>
      </c>
      <c r="H67" s="148">
        <v>42492</v>
      </c>
      <c r="I67" s="102">
        <f>(3909*2)</f>
        <v>7818</v>
      </c>
      <c r="J67" s="79" t="s">
        <v>182</v>
      </c>
      <c r="K67" s="128" t="s">
        <v>7</v>
      </c>
      <c r="L67" s="149"/>
    </row>
    <row r="68" spans="1:12" ht="68.25" thickBot="1" x14ac:dyDescent="0.3">
      <c r="A68" s="55"/>
      <c r="B68" s="55" t="s">
        <v>20</v>
      </c>
      <c r="C68" s="150">
        <v>392</v>
      </c>
      <c r="D68" s="55" t="s">
        <v>18</v>
      </c>
      <c r="E68" s="151" t="s">
        <v>212</v>
      </c>
      <c r="F68" s="152" t="s">
        <v>85</v>
      </c>
      <c r="G68" s="153" t="s">
        <v>19</v>
      </c>
      <c r="H68" s="154">
        <v>39661</v>
      </c>
      <c r="I68" s="155">
        <f>(3318*2)</f>
        <v>6636</v>
      </c>
      <c r="J68" s="152" t="s">
        <v>182</v>
      </c>
      <c r="K68" s="156" t="s">
        <v>7</v>
      </c>
      <c r="L68" s="157"/>
    </row>
    <row r="69" spans="1:12" ht="112.5" x14ac:dyDescent="0.25">
      <c r="A69" s="5"/>
      <c r="B69" s="5" t="s">
        <v>20</v>
      </c>
      <c r="C69" s="6">
        <v>368</v>
      </c>
      <c r="D69" s="7" t="s">
        <v>18</v>
      </c>
      <c r="E69" s="16" t="s">
        <v>27</v>
      </c>
      <c r="F69" s="9" t="s">
        <v>26</v>
      </c>
      <c r="G69" s="10" t="s">
        <v>19</v>
      </c>
      <c r="H69" s="11">
        <v>39387</v>
      </c>
      <c r="I69" s="26">
        <f>(4322*2)</f>
        <v>8644</v>
      </c>
      <c r="J69" s="13" t="s">
        <v>24</v>
      </c>
      <c r="K69" s="14"/>
      <c r="L69" s="15" t="s">
        <v>6</v>
      </c>
    </row>
    <row r="70" spans="1:12" ht="112.5" x14ac:dyDescent="0.25">
      <c r="A70" s="5"/>
      <c r="B70" s="5" t="s">
        <v>20</v>
      </c>
      <c r="C70" s="6">
        <v>474</v>
      </c>
      <c r="D70" s="7" t="s">
        <v>18</v>
      </c>
      <c r="E70" s="16" t="s">
        <v>28</v>
      </c>
      <c r="F70" s="9" t="s">
        <v>29</v>
      </c>
      <c r="G70" s="10" t="s">
        <v>19</v>
      </c>
      <c r="H70" s="11">
        <v>39692</v>
      </c>
      <c r="I70" s="26">
        <f>(4322*2)</f>
        <v>8644</v>
      </c>
      <c r="J70" s="13" t="s">
        <v>24</v>
      </c>
      <c r="K70" s="14"/>
      <c r="L70" s="15" t="s">
        <v>6</v>
      </c>
    </row>
    <row r="71" spans="1:12" ht="112.5" x14ac:dyDescent="0.25">
      <c r="A71" s="5"/>
      <c r="B71" s="5" t="s">
        <v>9</v>
      </c>
      <c r="C71" s="6">
        <v>1155</v>
      </c>
      <c r="D71" s="7" t="s">
        <v>18</v>
      </c>
      <c r="E71" s="16" t="s">
        <v>30</v>
      </c>
      <c r="F71" s="9" t="s">
        <v>29</v>
      </c>
      <c r="G71" s="10" t="s">
        <v>19</v>
      </c>
      <c r="H71" s="11">
        <v>42278</v>
      </c>
      <c r="I71" s="12">
        <f t="shared" ref="I68:I72" si="1">(4022*2)</f>
        <v>8044</v>
      </c>
      <c r="J71" s="13" t="s">
        <v>24</v>
      </c>
      <c r="K71" s="14"/>
      <c r="L71" s="15" t="s">
        <v>6</v>
      </c>
    </row>
    <row r="72" spans="1:12" ht="112.5" x14ac:dyDescent="0.25">
      <c r="A72" s="5"/>
      <c r="B72" s="5" t="s">
        <v>20</v>
      </c>
      <c r="C72" s="6">
        <v>697</v>
      </c>
      <c r="D72" s="7" t="s">
        <v>18</v>
      </c>
      <c r="E72" s="16" t="s">
        <v>31</v>
      </c>
      <c r="F72" s="9" t="s">
        <v>29</v>
      </c>
      <c r="G72" s="10" t="s">
        <v>19</v>
      </c>
      <c r="H72" s="11">
        <v>40315</v>
      </c>
      <c r="I72" s="12">
        <f t="shared" si="1"/>
        <v>8044</v>
      </c>
      <c r="J72" s="13" t="s">
        <v>24</v>
      </c>
      <c r="K72" s="14"/>
      <c r="L72" s="15" t="s">
        <v>6</v>
      </c>
    </row>
    <row r="73" spans="1:12" ht="112.5" x14ac:dyDescent="0.25">
      <c r="A73" s="5"/>
      <c r="B73" s="5" t="s">
        <v>20</v>
      </c>
      <c r="C73" s="6">
        <v>633</v>
      </c>
      <c r="D73" s="7" t="s">
        <v>18</v>
      </c>
      <c r="E73" s="21" t="s">
        <v>32</v>
      </c>
      <c r="F73" s="17" t="s">
        <v>33</v>
      </c>
      <c r="G73" s="10" t="s">
        <v>19</v>
      </c>
      <c r="H73" s="23">
        <v>40182</v>
      </c>
      <c r="I73" s="26">
        <f>(4322*2)</f>
        <v>8644</v>
      </c>
      <c r="J73" s="13" t="s">
        <v>24</v>
      </c>
      <c r="K73" s="14"/>
      <c r="L73" s="25" t="s">
        <v>6</v>
      </c>
    </row>
    <row r="74" spans="1:12" ht="112.5" x14ac:dyDescent="0.25">
      <c r="A74" s="5"/>
      <c r="B74" s="5" t="s">
        <v>9</v>
      </c>
      <c r="C74" s="6">
        <v>989</v>
      </c>
      <c r="D74" s="7" t="s">
        <v>18</v>
      </c>
      <c r="E74" s="21" t="s">
        <v>34</v>
      </c>
      <c r="F74" s="17" t="s">
        <v>25</v>
      </c>
      <c r="G74" s="10" t="s">
        <v>19</v>
      </c>
      <c r="H74" s="11">
        <v>42278</v>
      </c>
      <c r="I74" s="12">
        <f>(2163*2)</f>
        <v>4326</v>
      </c>
      <c r="J74" s="13" t="s">
        <v>24</v>
      </c>
      <c r="K74" s="14" t="s">
        <v>7</v>
      </c>
      <c r="L74" s="15"/>
    </row>
    <row r="75" spans="1:12" ht="112.5" x14ac:dyDescent="0.25">
      <c r="A75" s="5"/>
      <c r="B75" s="5" t="s">
        <v>9</v>
      </c>
      <c r="C75" s="6">
        <v>1403</v>
      </c>
      <c r="D75" s="7" t="s">
        <v>18</v>
      </c>
      <c r="E75" s="21" t="s">
        <v>35</v>
      </c>
      <c r="F75" s="17" t="s">
        <v>36</v>
      </c>
      <c r="G75" s="10" t="s">
        <v>19</v>
      </c>
      <c r="H75" s="11">
        <v>42857</v>
      </c>
      <c r="I75" s="12">
        <f t="shared" ref="I75:I80" si="2">(2163*2)</f>
        <v>4326</v>
      </c>
      <c r="J75" s="13" t="s">
        <v>24</v>
      </c>
      <c r="K75" s="14"/>
      <c r="L75" s="15" t="s">
        <v>6</v>
      </c>
    </row>
    <row r="76" spans="1:12" ht="112.5" x14ac:dyDescent="0.25">
      <c r="A76" s="5"/>
      <c r="B76" s="5" t="s">
        <v>9</v>
      </c>
      <c r="C76" s="6">
        <v>1322</v>
      </c>
      <c r="D76" s="7" t="s">
        <v>18</v>
      </c>
      <c r="E76" s="21" t="s">
        <v>37</v>
      </c>
      <c r="F76" s="17" t="s">
        <v>38</v>
      </c>
      <c r="G76" s="10" t="s">
        <v>19</v>
      </c>
      <c r="H76" s="23">
        <v>42597</v>
      </c>
      <c r="I76" s="12">
        <f t="shared" si="2"/>
        <v>4326</v>
      </c>
      <c r="J76" s="13" t="s">
        <v>24</v>
      </c>
      <c r="K76" s="14" t="s">
        <v>7</v>
      </c>
      <c r="L76" s="25"/>
    </row>
    <row r="77" spans="1:12" ht="112.5" x14ac:dyDescent="0.25">
      <c r="A77" s="5"/>
      <c r="B77" s="5" t="s">
        <v>9</v>
      </c>
      <c r="C77" s="6">
        <v>578</v>
      </c>
      <c r="D77" s="7" t="s">
        <v>18</v>
      </c>
      <c r="E77" s="21" t="s">
        <v>39</v>
      </c>
      <c r="F77" s="17" t="s">
        <v>40</v>
      </c>
      <c r="G77" s="10" t="s">
        <v>19</v>
      </c>
      <c r="H77" s="23">
        <v>42317</v>
      </c>
      <c r="I77" s="12">
        <f t="shared" si="2"/>
        <v>4326</v>
      </c>
      <c r="J77" s="13" t="s">
        <v>24</v>
      </c>
      <c r="K77" s="14" t="s">
        <v>7</v>
      </c>
      <c r="L77" s="25"/>
    </row>
    <row r="78" spans="1:12" ht="112.5" x14ac:dyDescent="0.25">
      <c r="A78" s="5"/>
      <c r="B78" s="5" t="s">
        <v>9</v>
      </c>
      <c r="C78" s="6">
        <v>931</v>
      </c>
      <c r="D78" s="7" t="s">
        <v>18</v>
      </c>
      <c r="E78" s="21" t="s">
        <v>41</v>
      </c>
      <c r="F78" s="17" t="s">
        <v>40</v>
      </c>
      <c r="G78" s="10" t="s">
        <v>19</v>
      </c>
      <c r="H78" s="23">
        <v>42317</v>
      </c>
      <c r="I78" s="12">
        <f t="shared" si="2"/>
        <v>4326</v>
      </c>
      <c r="J78" s="13" t="s">
        <v>24</v>
      </c>
      <c r="K78" s="14" t="s">
        <v>7</v>
      </c>
      <c r="L78" s="25"/>
    </row>
    <row r="79" spans="1:12" ht="112.5" x14ac:dyDescent="0.25">
      <c r="A79" s="5"/>
      <c r="B79" s="5" t="s">
        <v>9</v>
      </c>
      <c r="C79" s="6"/>
      <c r="D79" s="7" t="s">
        <v>18</v>
      </c>
      <c r="E79" s="21" t="s">
        <v>42</v>
      </c>
      <c r="F79" s="17" t="s">
        <v>40</v>
      </c>
      <c r="G79" s="10" t="s">
        <v>19</v>
      </c>
      <c r="H79" s="23">
        <v>42891</v>
      </c>
      <c r="I79" s="12">
        <f t="shared" si="2"/>
        <v>4326</v>
      </c>
      <c r="J79" s="13" t="s">
        <v>24</v>
      </c>
      <c r="K79" s="14" t="s">
        <v>7</v>
      </c>
      <c r="L79" s="25"/>
    </row>
    <row r="80" spans="1:12" ht="112.5" x14ac:dyDescent="0.25">
      <c r="A80" s="5"/>
      <c r="B80" s="5" t="s">
        <v>9</v>
      </c>
      <c r="C80" s="6">
        <v>1190</v>
      </c>
      <c r="D80" s="7" t="s">
        <v>18</v>
      </c>
      <c r="E80" s="21" t="s">
        <v>43</v>
      </c>
      <c r="F80" s="17" t="s">
        <v>44</v>
      </c>
      <c r="G80" s="10" t="s">
        <v>19</v>
      </c>
      <c r="H80" s="23">
        <v>42317</v>
      </c>
      <c r="I80" s="12">
        <f t="shared" si="2"/>
        <v>4326</v>
      </c>
      <c r="J80" s="13" t="s">
        <v>24</v>
      </c>
      <c r="K80" s="14" t="s">
        <v>7</v>
      </c>
      <c r="L80" s="25"/>
    </row>
    <row r="81" spans="1:12" ht="112.5" x14ac:dyDescent="0.25">
      <c r="A81" s="5"/>
      <c r="B81" s="5" t="s">
        <v>9</v>
      </c>
      <c r="C81" s="6">
        <v>1145</v>
      </c>
      <c r="D81" s="7" t="s">
        <v>18</v>
      </c>
      <c r="E81" s="16" t="s">
        <v>45</v>
      </c>
      <c r="F81" s="9" t="s">
        <v>46</v>
      </c>
      <c r="G81" s="10" t="s">
        <v>19</v>
      </c>
      <c r="H81" s="11">
        <v>42278</v>
      </c>
      <c r="I81" s="12">
        <f>(3786*2)</f>
        <v>7572</v>
      </c>
      <c r="J81" s="13" t="s">
        <v>24</v>
      </c>
      <c r="K81" s="14" t="s">
        <v>7</v>
      </c>
      <c r="L81" s="15"/>
    </row>
    <row r="82" spans="1:12" ht="101.25" x14ac:dyDescent="0.25">
      <c r="A82" s="5"/>
      <c r="B82" s="5" t="s">
        <v>5</v>
      </c>
      <c r="C82" s="34">
        <v>1168</v>
      </c>
      <c r="D82" s="35" t="s">
        <v>18</v>
      </c>
      <c r="E82" s="16" t="s">
        <v>47</v>
      </c>
      <c r="F82" s="9" t="s">
        <v>48</v>
      </c>
      <c r="G82" s="10" t="s">
        <v>19</v>
      </c>
      <c r="H82" s="11">
        <v>42278</v>
      </c>
      <c r="I82" s="12">
        <f>(9734*2)</f>
        <v>19468</v>
      </c>
      <c r="J82" s="13" t="s">
        <v>49</v>
      </c>
      <c r="K82" s="14" t="s">
        <v>7</v>
      </c>
      <c r="L82" s="15"/>
    </row>
    <row r="83" spans="1:12" ht="101.25" x14ac:dyDescent="0.25">
      <c r="A83" s="5"/>
      <c r="B83" s="5" t="s">
        <v>9</v>
      </c>
      <c r="C83" s="18">
        <v>1222</v>
      </c>
      <c r="D83" s="19" t="s">
        <v>21</v>
      </c>
      <c r="E83" s="27" t="s">
        <v>50</v>
      </c>
      <c r="F83" s="9" t="s">
        <v>51</v>
      </c>
      <c r="G83" s="10" t="s">
        <v>19</v>
      </c>
      <c r="H83" s="36">
        <v>42385</v>
      </c>
      <c r="I83" s="12">
        <f>(3640*2)</f>
        <v>7280</v>
      </c>
      <c r="J83" s="13" t="s">
        <v>49</v>
      </c>
      <c r="K83" s="14" t="s">
        <v>7</v>
      </c>
      <c r="L83" s="37"/>
    </row>
    <row r="84" spans="1:12" ht="101.25" x14ac:dyDescent="0.25">
      <c r="A84" s="5"/>
      <c r="B84" s="5" t="s">
        <v>9</v>
      </c>
      <c r="C84" s="18">
        <v>1349</v>
      </c>
      <c r="D84" s="19" t="s">
        <v>18</v>
      </c>
      <c r="E84" s="27" t="s">
        <v>52</v>
      </c>
      <c r="F84" s="9" t="s">
        <v>53</v>
      </c>
      <c r="G84" s="10" t="s">
        <v>19</v>
      </c>
      <c r="H84" s="36">
        <v>42689</v>
      </c>
      <c r="I84" s="12">
        <f>(5408*2)</f>
        <v>10816</v>
      </c>
      <c r="J84" s="13" t="s">
        <v>49</v>
      </c>
      <c r="K84" s="14" t="s">
        <v>7</v>
      </c>
      <c r="L84" s="37"/>
    </row>
    <row r="85" spans="1:12" ht="101.25" x14ac:dyDescent="0.25">
      <c r="A85" s="5"/>
      <c r="B85" s="5" t="s">
        <v>20</v>
      </c>
      <c r="C85" s="6">
        <v>505</v>
      </c>
      <c r="D85" s="19" t="s">
        <v>21</v>
      </c>
      <c r="E85" s="8" t="s">
        <v>54</v>
      </c>
      <c r="F85" s="9" t="s">
        <v>55</v>
      </c>
      <c r="G85" s="10" t="s">
        <v>19</v>
      </c>
      <c r="H85" s="23">
        <v>39818</v>
      </c>
      <c r="I85" s="12">
        <f>(3318*2)</f>
        <v>6636</v>
      </c>
      <c r="J85" s="13" t="s">
        <v>49</v>
      </c>
      <c r="K85" s="14" t="s">
        <v>7</v>
      </c>
      <c r="L85" s="25"/>
    </row>
    <row r="86" spans="1:12" x14ac:dyDescent="0.25">
      <c r="A86" s="5"/>
      <c r="B86" s="5"/>
      <c r="C86" s="6"/>
      <c r="D86" s="7"/>
      <c r="E86" s="16"/>
      <c r="F86" s="17" t="s">
        <v>56</v>
      </c>
      <c r="G86" s="10" t="s">
        <v>22</v>
      </c>
      <c r="H86" s="11"/>
      <c r="I86" s="12"/>
      <c r="J86" s="13"/>
      <c r="K86" s="14"/>
      <c r="L86" s="15"/>
    </row>
    <row r="87" spans="1:12" ht="101.25" x14ac:dyDescent="0.25">
      <c r="A87" s="5"/>
      <c r="B87" s="5" t="s">
        <v>9</v>
      </c>
      <c r="C87" s="6">
        <v>1189</v>
      </c>
      <c r="D87" s="7" t="s">
        <v>18</v>
      </c>
      <c r="E87" s="16" t="s">
        <v>57</v>
      </c>
      <c r="F87" s="9" t="s">
        <v>58</v>
      </c>
      <c r="G87" s="10" t="s">
        <v>19</v>
      </c>
      <c r="H87" s="11">
        <v>42327</v>
      </c>
      <c r="I87" s="12">
        <f>(6436*2)</f>
        <v>12872</v>
      </c>
      <c r="J87" s="13" t="s">
        <v>49</v>
      </c>
      <c r="K87" s="14"/>
      <c r="L87" s="15" t="s">
        <v>6</v>
      </c>
    </row>
    <row r="88" spans="1:12" ht="101.25" x14ac:dyDescent="0.25">
      <c r="A88" s="5"/>
      <c r="B88" s="5" t="s">
        <v>9</v>
      </c>
      <c r="C88" s="6">
        <v>1286</v>
      </c>
      <c r="D88" s="7" t="s">
        <v>18</v>
      </c>
      <c r="E88" s="16" t="s">
        <v>59</v>
      </c>
      <c r="F88" s="9" t="s">
        <v>58</v>
      </c>
      <c r="G88" s="10" t="s">
        <v>19</v>
      </c>
      <c r="H88" s="11">
        <v>42513</v>
      </c>
      <c r="I88" s="26">
        <f>(6435*2)</f>
        <v>12870</v>
      </c>
      <c r="J88" s="13" t="s">
        <v>49</v>
      </c>
      <c r="K88" s="14" t="s">
        <v>7</v>
      </c>
      <c r="L88" s="15"/>
    </row>
    <row r="89" spans="1:12" ht="101.25" x14ac:dyDescent="0.25">
      <c r="A89" s="5"/>
      <c r="B89" s="5" t="s">
        <v>20</v>
      </c>
      <c r="C89" s="6">
        <v>356</v>
      </c>
      <c r="D89" s="7" t="s">
        <v>18</v>
      </c>
      <c r="E89" s="16" t="s">
        <v>60</v>
      </c>
      <c r="F89" s="9" t="s">
        <v>61</v>
      </c>
      <c r="G89" s="10" t="s">
        <v>19</v>
      </c>
      <c r="H89" s="11">
        <v>36770</v>
      </c>
      <c r="I89" s="26">
        <f>(6435*2)</f>
        <v>12870</v>
      </c>
      <c r="J89" s="13" t="s">
        <v>49</v>
      </c>
      <c r="K89" s="14"/>
      <c r="L89" s="15" t="s">
        <v>6</v>
      </c>
    </row>
    <row r="90" spans="1:12" ht="101.25" x14ac:dyDescent="0.25">
      <c r="A90" s="5"/>
      <c r="B90" s="5" t="s">
        <v>20</v>
      </c>
      <c r="C90" s="6">
        <v>440</v>
      </c>
      <c r="D90" s="7" t="s">
        <v>18</v>
      </c>
      <c r="E90" s="16" t="s">
        <v>62</v>
      </c>
      <c r="F90" s="9" t="s">
        <v>61</v>
      </c>
      <c r="G90" s="10" t="s">
        <v>19</v>
      </c>
      <c r="H90" s="11">
        <v>39449</v>
      </c>
      <c r="I90" s="26">
        <f>(6435*2)</f>
        <v>12870</v>
      </c>
      <c r="J90" s="13" t="s">
        <v>49</v>
      </c>
      <c r="K90" s="14" t="s">
        <v>7</v>
      </c>
      <c r="L90" s="15"/>
    </row>
    <row r="91" spans="1:12" ht="101.25" x14ac:dyDescent="0.25">
      <c r="A91" s="5"/>
      <c r="B91" s="5" t="s">
        <v>20</v>
      </c>
      <c r="C91" s="6">
        <v>751</v>
      </c>
      <c r="D91" s="7" t="s">
        <v>18</v>
      </c>
      <c r="E91" s="16" t="s">
        <v>63</v>
      </c>
      <c r="F91" s="9" t="s">
        <v>61</v>
      </c>
      <c r="G91" s="10" t="s">
        <v>19</v>
      </c>
      <c r="H91" s="11">
        <v>40591</v>
      </c>
      <c r="I91" s="26">
        <f>(6435*2)</f>
        <v>12870</v>
      </c>
      <c r="J91" s="13" t="s">
        <v>49</v>
      </c>
      <c r="K91" s="14" t="s">
        <v>7</v>
      </c>
      <c r="L91" s="15"/>
    </row>
    <row r="92" spans="1:12" ht="101.25" x14ac:dyDescent="0.25">
      <c r="A92" s="5"/>
      <c r="B92" s="5" t="s">
        <v>9</v>
      </c>
      <c r="C92" s="6">
        <v>1287</v>
      </c>
      <c r="D92" s="7" t="s">
        <v>18</v>
      </c>
      <c r="E92" s="16" t="s">
        <v>64</v>
      </c>
      <c r="F92" s="9" t="s">
        <v>61</v>
      </c>
      <c r="G92" s="10" t="s">
        <v>19</v>
      </c>
      <c r="H92" s="11">
        <v>42483</v>
      </c>
      <c r="I92" s="26">
        <f>(6435*2)</f>
        <v>12870</v>
      </c>
      <c r="J92" s="13" t="s">
        <v>49</v>
      </c>
      <c r="K92" s="14" t="s">
        <v>7</v>
      </c>
      <c r="L92" s="15"/>
    </row>
    <row r="93" spans="1:12" ht="101.25" x14ac:dyDescent="0.25">
      <c r="A93" s="5"/>
      <c r="B93" s="5" t="s">
        <v>20</v>
      </c>
      <c r="C93" s="34">
        <v>632</v>
      </c>
      <c r="D93" s="35" t="s">
        <v>18</v>
      </c>
      <c r="E93" s="16" t="s">
        <v>65</v>
      </c>
      <c r="F93" s="9" t="s">
        <v>66</v>
      </c>
      <c r="G93" s="10" t="s">
        <v>19</v>
      </c>
      <c r="H93" s="11">
        <v>40182</v>
      </c>
      <c r="I93" s="12">
        <f>(4022*2)</f>
        <v>8044</v>
      </c>
      <c r="J93" s="13" t="s">
        <v>49</v>
      </c>
      <c r="K93" s="14" t="s">
        <v>7</v>
      </c>
      <c r="L93" s="15"/>
    </row>
    <row r="94" spans="1:12" ht="101.25" x14ac:dyDescent="0.25">
      <c r="A94" s="5"/>
      <c r="B94" s="5" t="s">
        <v>9</v>
      </c>
      <c r="C94" s="34">
        <v>1259</v>
      </c>
      <c r="D94" s="35" t="s">
        <v>18</v>
      </c>
      <c r="E94" s="16" t="s">
        <v>67</v>
      </c>
      <c r="F94" s="9" t="s">
        <v>66</v>
      </c>
      <c r="G94" s="10" t="s">
        <v>19</v>
      </c>
      <c r="H94" s="11">
        <v>42430</v>
      </c>
      <c r="I94" s="12">
        <f>(4065*2)</f>
        <v>8130</v>
      </c>
      <c r="J94" s="13" t="s">
        <v>49</v>
      </c>
      <c r="K94" s="14" t="s">
        <v>7</v>
      </c>
      <c r="L94" s="15"/>
    </row>
    <row r="95" spans="1:12" ht="101.25" x14ac:dyDescent="0.25">
      <c r="A95" s="5"/>
      <c r="B95" s="5" t="s">
        <v>9</v>
      </c>
      <c r="C95" s="34">
        <v>1363</v>
      </c>
      <c r="D95" s="35" t="s">
        <v>18</v>
      </c>
      <c r="E95" s="16" t="s">
        <v>68</v>
      </c>
      <c r="F95" s="9" t="s">
        <v>66</v>
      </c>
      <c r="G95" s="10" t="s">
        <v>19</v>
      </c>
      <c r="H95" s="11">
        <v>42758</v>
      </c>
      <c r="I95" s="12">
        <f>(4065*2)</f>
        <v>8130</v>
      </c>
      <c r="J95" s="13" t="s">
        <v>49</v>
      </c>
      <c r="K95" s="14" t="s">
        <v>7</v>
      </c>
      <c r="L95" s="15"/>
    </row>
    <row r="96" spans="1:12" ht="101.25" x14ac:dyDescent="0.25">
      <c r="A96" s="5"/>
      <c r="B96" s="5" t="s">
        <v>9</v>
      </c>
      <c r="C96" s="34">
        <v>1362</v>
      </c>
      <c r="D96" s="35" t="s">
        <v>18</v>
      </c>
      <c r="E96" s="16" t="s">
        <v>69</v>
      </c>
      <c r="F96" s="9" t="s">
        <v>66</v>
      </c>
      <c r="G96" s="10" t="s">
        <v>19</v>
      </c>
      <c r="H96" s="11">
        <v>42758</v>
      </c>
      <c r="I96" s="12">
        <f>(4065*2)</f>
        <v>8130</v>
      </c>
      <c r="J96" s="13" t="s">
        <v>49</v>
      </c>
      <c r="K96" s="14" t="s">
        <v>7</v>
      </c>
      <c r="L96" s="15"/>
    </row>
    <row r="97" spans="1:12" ht="101.25" x14ac:dyDescent="0.25">
      <c r="A97" s="5"/>
      <c r="B97" s="5" t="s">
        <v>9</v>
      </c>
      <c r="C97" s="6">
        <v>922</v>
      </c>
      <c r="D97" s="7" t="s">
        <v>18</v>
      </c>
      <c r="E97" s="16" t="s">
        <v>70</v>
      </c>
      <c r="F97" s="9" t="s">
        <v>71</v>
      </c>
      <c r="G97" s="10" t="s">
        <v>19</v>
      </c>
      <c r="H97" s="11">
        <v>41290</v>
      </c>
      <c r="I97" s="12">
        <f>(4182*2)</f>
        <v>8364</v>
      </c>
      <c r="J97" s="13" t="s">
        <v>49</v>
      </c>
      <c r="K97" s="14" t="s">
        <v>7</v>
      </c>
      <c r="L97" s="15"/>
    </row>
    <row r="98" spans="1:12" ht="101.25" x14ac:dyDescent="0.25">
      <c r="A98" s="5"/>
      <c r="B98" s="5" t="s">
        <v>9</v>
      </c>
      <c r="C98" s="34">
        <v>990</v>
      </c>
      <c r="D98" s="35" t="s">
        <v>18</v>
      </c>
      <c r="E98" s="16" t="s">
        <v>72</v>
      </c>
      <c r="F98" s="9" t="s">
        <v>71</v>
      </c>
      <c r="G98" s="10" t="s">
        <v>19</v>
      </c>
      <c r="H98" s="36">
        <v>41534</v>
      </c>
      <c r="I98" s="12">
        <f>(4022*2)</f>
        <v>8044</v>
      </c>
      <c r="J98" s="13" t="s">
        <v>49</v>
      </c>
      <c r="K98" s="14" t="s">
        <v>7</v>
      </c>
      <c r="L98" s="37"/>
    </row>
    <row r="99" spans="1:12" ht="101.25" x14ac:dyDescent="0.25">
      <c r="A99" s="5"/>
      <c r="B99" s="5" t="s">
        <v>20</v>
      </c>
      <c r="C99" s="6">
        <v>687</v>
      </c>
      <c r="D99" s="7" t="s">
        <v>18</v>
      </c>
      <c r="E99" s="16" t="s">
        <v>73</v>
      </c>
      <c r="F99" s="9" t="s">
        <v>74</v>
      </c>
      <c r="G99" s="10" t="s">
        <v>19</v>
      </c>
      <c r="H99" s="11">
        <v>40294</v>
      </c>
      <c r="I99" s="12">
        <f>(5390*2)</f>
        <v>10780</v>
      </c>
      <c r="J99" s="13" t="s">
        <v>49</v>
      </c>
      <c r="K99" s="14"/>
      <c r="L99" s="15" t="s">
        <v>6</v>
      </c>
    </row>
    <row r="100" spans="1:12" ht="101.25" x14ac:dyDescent="0.25">
      <c r="A100" s="5"/>
      <c r="B100" s="5" t="s">
        <v>9</v>
      </c>
      <c r="C100" s="6">
        <v>1169</v>
      </c>
      <c r="D100" s="7" t="s">
        <v>18</v>
      </c>
      <c r="E100" s="16" t="s">
        <v>75</v>
      </c>
      <c r="F100" s="9" t="s">
        <v>76</v>
      </c>
      <c r="G100" s="10" t="s">
        <v>19</v>
      </c>
      <c r="H100" s="11">
        <v>42278</v>
      </c>
      <c r="I100" s="12">
        <f>(4826*2)</f>
        <v>9652</v>
      </c>
      <c r="J100" s="13" t="s">
        <v>49</v>
      </c>
      <c r="K100" s="14"/>
      <c r="L100" s="15" t="s">
        <v>6</v>
      </c>
    </row>
    <row r="101" spans="1:12" ht="101.25" x14ac:dyDescent="0.25">
      <c r="A101" s="5"/>
      <c r="B101" s="5" t="s">
        <v>9</v>
      </c>
      <c r="C101" s="6">
        <v>801</v>
      </c>
      <c r="D101" s="7" t="s">
        <v>18</v>
      </c>
      <c r="E101" s="16" t="s">
        <v>77</v>
      </c>
      <c r="F101" s="17" t="s">
        <v>78</v>
      </c>
      <c r="G101" s="10" t="s">
        <v>19</v>
      </c>
      <c r="H101" s="11">
        <v>41730</v>
      </c>
      <c r="I101" s="12">
        <f>(3521*2)</f>
        <v>7042</v>
      </c>
      <c r="J101" s="13" t="s">
        <v>49</v>
      </c>
      <c r="K101" s="14"/>
      <c r="L101" s="15" t="s">
        <v>6</v>
      </c>
    </row>
    <row r="102" spans="1:12" ht="101.25" x14ac:dyDescent="0.25">
      <c r="A102" s="5"/>
      <c r="B102" s="5" t="s">
        <v>20</v>
      </c>
      <c r="C102" s="6">
        <v>690</v>
      </c>
      <c r="D102" s="7" t="s">
        <v>18</v>
      </c>
      <c r="E102" s="16" t="s">
        <v>79</v>
      </c>
      <c r="F102" s="9" t="s">
        <v>80</v>
      </c>
      <c r="G102" s="10" t="s">
        <v>19</v>
      </c>
      <c r="H102" s="11">
        <v>40303</v>
      </c>
      <c r="I102" s="12">
        <f>(4022*2)</f>
        <v>8044</v>
      </c>
      <c r="J102" s="13" t="s">
        <v>49</v>
      </c>
      <c r="K102" s="14"/>
      <c r="L102" s="15" t="s">
        <v>6</v>
      </c>
    </row>
    <row r="103" spans="1:12" ht="101.25" x14ac:dyDescent="0.25">
      <c r="A103" s="5"/>
      <c r="B103" s="5" t="s">
        <v>20</v>
      </c>
      <c r="C103" s="6">
        <v>359</v>
      </c>
      <c r="D103" s="7" t="s">
        <v>18</v>
      </c>
      <c r="E103" s="16" t="s">
        <v>81</v>
      </c>
      <c r="F103" s="9" t="s">
        <v>82</v>
      </c>
      <c r="G103" s="10" t="s">
        <v>19</v>
      </c>
      <c r="H103" s="11">
        <v>39153</v>
      </c>
      <c r="I103" s="12">
        <f>(4022*2)</f>
        <v>8044</v>
      </c>
      <c r="J103" s="13" t="s">
        <v>49</v>
      </c>
      <c r="K103" s="14"/>
      <c r="L103" s="15" t="s">
        <v>6</v>
      </c>
    </row>
    <row r="104" spans="1:12" ht="101.25" x14ac:dyDescent="0.25">
      <c r="A104" s="5"/>
      <c r="B104" s="5" t="s">
        <v>20</v>
      </c>
      <c r="C104" s="6">
        <v>360</v>
      </c>
      <c r="D104" s="7" t="s">
        <v>18</v>
      </c>
      <c r="E104" s="16" t="s">
        <v>83</v>
      </c>
      <c r="F104" s="9" t="s">
        <v>82</v>
      </c>
      <c r="G104" s="10" t="s">
        <v>19</v>
      </c>
      <c r="H104" s="11">
        <v>39153</v>
      </c>
      <c r="I104" s="12">
        <f>(4022*2)</f>
        <v>8044</v>
      </c>
      <c r="J104" s="13" t="s">
        <v>49</v>
      </c>
      <c r="K104" s="14"/>
      <c r="L104" s="15" t="s">
        <v>6</v>
      </c>
    </row>
    <row r="105" spans="1:12" ht="101.25" x14ac:dyDescent="0.25">
      <c r="A105" s="5"/>
      <c r="B105" s="5" t="s">
        <v>20</v>
      </c>
      <c r="C105" s="6">
        <v>569</v>
      </c>
      <c r="D105" s="7" t="s">
        <v>18</v>
      </c>
      <c r="E105" s="16" t="s">
        <v>84</v>
      </c>
      <c r="F105" s="9" t="s">
        <v>85</v>
      </c>
      <c r="G105" s="10" t="s">
        <v>19</v>
      </c>
      <c r="H105" s="11">
        <v>39902</v>
      </c>
      <c r="I105" s="12">
        <f>(3318*2)</f>
        <v>6636</v>
      </c>
      <c r="J105" s="13" t="s">
        <v>49</v>
      </c>
      <c r="K105" s="14" t="s">
        <v>7</v>
      </c>
      <c r="L105" s="15"/>
    </row>
    <row r="106" spans="1:12" x14ac:dyDescent="0.25">
      <c r="A106" s="5"/>
      <c r="B106" s="5"/>
      <c r="C106" s="18"/>
      <c r="D106" s="19"/>
      <c r="E106" s="27"/>
      <c r="F106" s="9" t="s">
        <v>86</v>
      </c>
      <c r="G106" s="10" t="s">
        <v>22</v>
      </c>
      <c r="H106" s="36"/>
      <c r="I106" s="12"/>
      <c r="J106" s="13"/>
      <c r="K106" s="14"/>
      <c r="L106" s="37"/>
    </row>
    <row r="107" spans="1:12" ht="90" x14ac:dyDescent="0.25">
      <c r="A107" s="5"/>
      <c r="B107" s="5" t="s">
        <v>5</v>
      </c>
      <c r="C107" s="6">
        <v>459</v>
      </c>
      <c r="D107" s="7" t="s">
        <v>18</v>
      </c>
      <c r="E107" s="29" t="s">
        <v>87</v>
      </c>
      <c r="F107" s="17" t="s">
        <v>88</v>
      </c>
      <c r="G107" s="10" t="s">
        <v>19</v>
      </c>
      <c r="H107" s="11">
        <v>42278</v>
      </c>
      <c r="I107" s="12">
        <f>(6490*2)</f>
        <v>12980</v>
      </c>
      <c r="J107" s="13" t="s">
        <v>89</v>
      </c>
      <c r="K107" s="14"/>
      <c r="L107" s="15" t="s">
        <v>6</v>
      </c>
    </row>
    <row r="108" spans="1:12" ht="90" x14ac:dyDescent="0.25">
      <c r="A108" s="38"/>
      <c r="B108" s="38" t="s">
        <v>20</v>
      </c>
      <c r="C108" s="39">
        <v>242</v>
      </c>
      <c r="D108" s="38" t="s">
        <v>18</v>
      </c>
      <c r="E108" s="40" t="s">
        <v>90</v>
      </c>
      <c r="F108" s="21" t="s">
        <v>91</v>
      </c>
      <c r="G108" s="34" t="s">
        <v>19</v>
      </c>
      <c r="H108" s="41">
        <v>35812</v>
      </c>
      <c r="I108" s="31">
        <f>(6316*2)</f>
        <v>12632</v>
      </c>
      <c r="J108" s="13" t="s">
        <v>89</v>
      </c>
      <c r="K108" s="34"/>
      <c r="L108" s="42" t="s">
        <v>6</v>
      </c>
    </row>
    <row r="109" spans="1:12" ht="90" x14ac:dyDescent="0.25">
      <c r="A109" s="30"/>
      <c r="B109" s="30" t="s">
        <v>20</v>
      </c>
      <c r="C109" s="43">
        <v>666</v>
      </c>
      <c r="D109" s="30" t="s">
        <v>18</v>
      </c>
      <c r="E109" s="17" t="s">
        <v>92</v>
      </c>
      <c r="F109" s="21" t="s">
        <v>91</v>
      </c>
      <c r="G109" s="22" t="s">
        <v>19</v>
      </c>
      <c r="H109" s="44">
        <v>40224</v>
      </c>
      <c r="I109" s="45">
        <f>(5012*2)</f>
        <v>10024</v>
      </c>
      <c r="J109" s="13" t="s">
        <v>89</v>
      </c>
      <c r="K109" s="24" t="s">
        <v>7</v>
      </c>
      <c r="L109" s="42"/>
    </row>
    <row r="110" spans="1:12" ht="90" x14ac:dyDescent="0.25">
      <c r="A110" s="5"/>
      <c r="B110" s="5" t="s">
        <v>5</v>
      </c>
      <c r="C110" s="6">
        <v>1165</v>
      </c>
      <c r="D110" s="7" t="s">
        <v>18</v>
      </c>
      <c r="E110" s="16" t="s">
        <v>93</v>
      </c>
      <c r="F110" s="9" t="s">
        <v>94</v>
      </c>
      <c r="G110" s="10" t="s">
        <v>19</v>
      </c>
      <c r="H110" s="11">
        <v>42278</v>
      </c>
      <c r="I110" s="12">
        <f>(6490*2)</f>
        <v>12980</v>
      </c>
      <c r="J110" s="13" t="s">
        <v>89</v>
      </c>
      <c r="K110" s="14"/>
      <c r="L110" s="15" t="s">
        <v>6</v>
      </c>
    </row>
    <row r="111" spans="1:12" ht="90" x14ac:dyDescent="0.25">
      <c r="A111" s="5"/>
      <c r="B111" s="5" t="s">
        <v>5</v>
      </c>
      <c r="C111" s="6">
        <v>1166</v>
      </c>
      <c r="D111" s="7" t="s">
        <v>21</v>
      </c>
      <c r="E111" s="16" t="s">
        <v>95</v>
      </c>
      <c r="F111" s="9" t="s">
        <v>96</v>
      </c>
      <c r="G111" s="10" t="s">
        <v>19</v>
      </c>
      <c r="H111" s="11">
        <v>42278</v>
      </c>
      <c r="I111" s="12">
        <f>(7571*2)</f>
        <v>15142</v>
      </c>
      <c r="J111" s="13" t="s">
        <v>97</v>
      </c>
      <c r="K111" s="14" t="s">
        <v>7</v>
      </c>
      <c r="L111" s="15"/>
    </row>
    <row r="112" spans="1:12" ht="33.75" x14ac:dyDescent="0.25">
      <c r="A112" s="5"/>
      <c r="B112" s="5"/>
      <c r="C112" s="6"/>
      <c r="D112" s="7"/>
      <c r="E112" s="16"/>
      <c r="F112" s="9" t="s">
        <v>98</v>
      </c>
      <c r="G112" s="10" t="s">
        <v>22</v>
      </c>
      <c r="H112" s="11"/>
      <c r="I112" s="12"/>
      <c r="J112" s="13"/>
      <c r="K112" s="14"/>
      <c r="L112" s="15"/>
    </row>
    <row r="113" spans="1:12" ht="33.75" x14ac:dyDescent="0.25">
      <c r="A113" s="5"/>
      <c r="B113" s="5"/>
      <c r="C113" s="6"/>
      <c r="D113" s="7"/>
      <c r="E113" s="16"/>
      <c r="F113" s="9" t="s">
        <v>99</v>
      </c>
      <c r="G113" s="10" t="s">
        <v>22</v>
      </c>
      <c r="H113" s="11"/>
      <c r="I113" s="12"/>
      <c r="J113" s="13"/>
      <c r="K113" s="14"/>
      <c r="L113" s="15"/>
    </row>
    <row r="114" spans="1:12" ht="90" x14ac:dyDescent="0.25">
      <c r="A114" s="5"/>
      <c r="B114" s="5" t="s">
        <v>20</v>
      </c>
      <c r="C114" s="6">
        <v>373</v>
      </c>
      <c r="D114" s="7" t="s">
        <v>21</v>
      </c>
      <c r="E114" s="46" t="s">
        <v>100</v>
      </c>
      <c r="F114" s="47" t="s">
        <v>101</v>
      </c>
      <c r="G114" s="48" t="s">
        <v>19</v>
      </c>
      <c r="H114" s="36">
        <v>36739</v>
      </c>
      <c r="I114" s="12">
        <f>(3910*2)</f>
        <v>7820</v>
      </c>
      <c r="J114" s="13" t="s">
        <v>97</v>
      </c>
      <c r="K114" s="49" t="s">
        <v>7</v>
      </c>
      <c r="L114" s="37"/>
    </row>
    <row r="115" spans="1:12" x14ac:dyDescent="0.25">
      <c r="A115" s="7"/>
      <c r="B115" s="7"/>
      <c r="C115" s="6"/>
      <c r="D115" s="7"/>
      <c r="E115" s="16"/>
      <c r="F115" s="9" t="s">
        <v>102</v>
      </c>
      <c r="G115" s="10" t="s">
        <v>22</v>
      </c>
      <c r="H115" s="11"/>
      <c r="I115" s="12"/>
      <c r="J115" s="13"/>
      <c r="K115" s="14"/>
      <c r="L115" s="15"/>
    </row>
    <row r="116" spans="1:12" ht="101.25" x14ac:dyDescent="0.25">
      <c r="A116" s="7"/>
      <c r="B116" s="7" t="s">
        <v>5</v>
      </c>
      <c r="C116" s="6">
        <v>1171</v>
      </c>
      <c r="D116" s="7" t="s">
        <v>18</v>
      </c>
      <c r="E116" s="16" t="s">
        <v>103</v>
      </c>
      <c r="F116" s="9" t="s">
        <v>104</v>
      </c>
      <c r="G116" s="10" t="s">
        <v>19</v>
      </c>
      <c r="H116" s="11">
        <v>42278</v>
      </c>
      <c r="I116" s="12">
        <f>(8687*2)</f>
        <v>17374</v>
      </c>
      <c r="J116" s="13" t="s">
        <v>105</v>
      </c>
      <c r="K116" s="14"/>
      <c r="L116" s="15" t="s">
        <v>6</v>
      </c>
    </row>
    <row r="117" spans="1:12" ht="101.25" x14ac:dyDescent="0.25">
      <c r="A117" s="7"/>
      <c r="B117" s="7" t="s">
        <v>20</v>
      </c>
      <c r="C117" s="6">
        <v>504</v>
      </c>
      <c r="D117" s="7" t="s">
        <v>18</v>
      </c>
      <c r="E117" s="16" t="s">
        <v>106</v>
      </c>
      <c r="F117" s="9" t="s">
        <v>107</v>
      </c>
      <c r="G117" s="10" t="s">
        <v>19</v>
      </c>
      <c r="H117" s="11">
        <v>39825</v>
      </c>
      <c r="I117" s="12">
        <f>(6490*2)</f>
        <v>12980</v>
      </c>
      <c r="J117" s="13" t="s">
        <v>105</v>
      </c>
      <c r="K117" s="14"/>
      <c r="L117" s="15" t="s">
        <v>6</v>
      </c>
    </row>
    <row r="118" spans="1:12" ht="101.25" x14ac:dyDescent="0.25">
      <c r="A118" s="7"/>
      <c r="B118" s="7" t="s">
        <v>9</v>
      </c>
      <c r="C118" s="6">
        <v>1228</v>
      </c>
      <c r="D118" s="7" t="s">
        <v>18</v>
      </c>
      <c r="E118" s="13" t="s">
        <v>108</v>
      </c>
      <c r="F118" s="9" t="s">
        <v>107</v>
      </c>
      <c r="G118" s="5" t="s">
        <v>19</v>
      </c>
      <c r="H118" s="50">
        <v>42402</v>
      </c>
      <c r="I118" s="12">
        <f>(4056*2)</f>
        <v>8112</v>
      </c>
      <c r="J118" s="13" t="s">
        <v>105</v>
      </c>
      <c r="K118" s="51"/>
      <c r="L118" s="52" t="s">
        <v>6</v>
      </c>
    </row>
    <row r="119" spans="1:12" ht="101.25" x14ac:dyDescent="0.25">
      <c r="A119" s="7"/>
      <c r="B119" s="7" t="s">
        <v>9</v>
      </c>
      <c r="C119" s="6">
        <v>1167</v>
      </c>
      <c r="D119" s="7" t="s">
        <v>21</v>
      </c>
      <c r="E119" s="16" t="s">
        <v>109</v>
      </c>
      <c r="F119" s="9" t="s">
        <v>8</v>
      </c>
      <c r="G119" s="10" t="s">
        <v>19</v>
      </c>
      <c r="H119" s="11">
        <v>42278</v>
      </c>
      <c r="I119" s="12">
        <f>(4326*2)</f>
        <v>8652</v>
      </c>
      <c r="J119" s="13" t="s">
        <v>105</v>
      </c>
      <c r="K119" s="14" t="s">
        <v>7</v>
      </c>
      <c r="L119" s="15"/>
    </row>
    <row r="120" spans="1:12" ht="102" thickBot="1" x14ac:dyDescent="0.3">
      <c r="A120" s="53"/>
      <c r="B120" s="53" t="s">
        <v>9</v>
      </c>
      <c r="C120" s="54">
        <v>1351</v>
      </c>
      <c r="D120" s="55" t="s">
        <v>21</v>
      </c>
      <c r="E120" s="56" t="s">
        <v>110</v>
      </c>
      <c r="F120" s="57" t="s">
        <v>23</v>
      </c>
      <c r="G120" s="58" t="s">
        <v>19</v>
      </c>
      <c r="H120" s="59">
        <v>42744</v>
      </c>
      <c r="I120" s="60">
        <f>(3500*2)</f>
        <v>7000</v>
      </c>
      <c r="J120" s="61" t="s">
        <v>105</v>
      </c>
      <c r="K120" s="62" t="s">
        <v>7</v>
      </c>
      <c r="L120" s="63"/>
    </row>
  </sheetData>
  <mergeCells count="2">
    <mergeCell ref="A1:K5"/>
    <mergeCell ref="A6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workbookViewId="0">
      <selection activeCell="A8" sqref="A8:L68"/>
    </sheetView>
  </sheetViews>
  <sheetFormatPr baseColWidth="10"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5">
      <c r="A6" s="3" t="s">
        <v>115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5.7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4.5" thickBot="1" x14ac:dyDescent="0.3">
      <c r="A8" s="64" t="s">
        <v>10</v>
      </c>
      <c r="B8" s="4" t="s">
        <v>11</v>
      </c>
      <c r="C8" s="65" t="s">
        <v>2</v>
      </c>
      <c r="D8" s="65" t="s">
        <v>12</v>
      </c>
      <c r="E8" s="65" t="s">
        <v>13</v>
      </c>
      <c r="F8" s="4" t="s">
        <v>1</v>
      </c>
      <c r="G8" s="4" t="s">
        <v>14</v>
      </c>
      <c r="H8" s="66" t="s">
        <v>15</v>
      </c>
      <c r="I8" s="67" t="s">
        <v>16</v>
      </c>
      <c r="J8" s="4" t="s">
        <v>17</v>
      </c>
      <c r="K8" s="4" t="s">
        <v>3</v>
      </c>
      <c r="L8" s="66" t="s">
        <v>4</v>
      </c>
    </row>
    <row r="9" spans="1:12" ht="45" x14ac:dyDescent="0.25">
      <c r="A9" s="68"/>
      <c r="B9" s="68" t="s">
        <v>5</v>
      </c>
      <c r="C9" s="69">
        <v>1133</v>
      </c>
      <c r="D9" s="68" t="s">
        <v>18</v>
      </c>
      <c r="E9" s="70" t="s">
        <v>116</v>
      </c>
      <c r="F9" s="71" t="s">
        <v>117</v>
      </c>
      <c r="G9" s="72" t="s">
        <v>19</v>
      </c>
      <c r="H9" s="73">
        <v>42278</v>
      </c>
      <c r="I9" s="74">
        <f>(13520*2)</f>
        <v>27040</v>
      </c>
      <c r="J9" s="71" t="s">
        <v>118</v>
      </c>
      <c r="K9" s="75"/>
      <c r="L9" s="76" t="s">
        <v>6</v>
      </c>
    </row>
    <row r="10" spans="1:12" ht="45" x14ac:dyDescent="0.25">
      <c r="A10" s="77"/>
      <c r="B10" s="77" t="s">
        <v>5</v>
      </c>
      <c r="C10" s="78">
        <v>1134</v>
      </c>
      <c r="D10" s="77" t="s">
        <v>18</v>
      </c>
      <c r="E10" s="32" t="s">
        <v>119</v>
      </c>
      <c r="F10" s="79" t="s">
        <v>120</v>
      </c>
      <c r="G10" s="80" t="s">
        <v>19</v>
      </c>
      <c r="H10" s="81">
        <v>42278</v>
      </c>
      <c r="I10" s="82">
        <f>(9734*2)</f>
        <v>19468</v>
      </c>
      <c r="J10" s="21" t="s">
        <v>118</v>
      </c>
      <c r="K10" s="83"/>
      <c r="L10" s="84" t="s">
        <v>6</v>
      </c>
    </row>
    <row r="11" spans="1:12" ht="45" x14ac:dyDescent="0.25">
      <c r="A11" s="77"/>
      <c r="B11" s="77" t="s">
        <v>9</v>
      </c>
      <c r="C11" s="78">
        <v>1327</v>
      </c>
      <c r="D11" s="77" t="s">
        <v>21</v>
      </c>
      <c r="E11" s="32" t="s">
        <v>121</v>
      </c>
      <c r="F11" s="79" t="s">
        <v>122</v>
      </c>
      <c r="G11" s="80" t="s">
        <v>19</v>
      </c>
      <c r="H11" s="81">
        <v>42614</v>
      </c>
      <c r="I11" s="82">
        <f>(4827*2)</f>
        <v>9654</v>
      </c>
      <c r="J11" s="21" t="s">
        <v>118</v>
      </c>
      <c r="K11" s="83" t="s">
        <v>7</v>
      </c>
      <c r="L11" s="84"/>
    </row>
    <row r="12" spans="1:12" ht="45" x14ac:dyDescent="0.25">
      <c r="A12" s="77"/>
      <c r="B12" s="77" t="s">
        <v>9</v>
      </c>
      <c r="C12" s="85">
        <v>1201</v>
      </c>
      <c r="D12" s="7" t="s">
        <v>21</v>
      </c>
      <c r="E12" s="86" t="s">
        <v>123</v>
      </c>
      <c r="F12" s="16" t="s">
        <v>124</v>
      </c>
      <c r="G12" s="6" t="s">
        <v>19</v>
      </c>
      <c r="H12" s="33">
        <v>42338</v>
      </c>
      <c r="I12" s="82">
        <f>(4384*2)</f>
        <v>8768</v>
      </c>
      <c r="J12" s="21" t="s">
        <v>118</v>
      </c>
      <c r="K12" s="85" t="s">
        <v>7</v>
      </c>
      <c r="L12" s="87"/>
    </row>
    <row r="13" spans="1:12" ht="45" x14ac:dyDescent="0.25">
      <c r="A13" s="7"/>
      <c r="B13" s="7" t="s">
        <v>20</v>
      </c>
      <c r="C13" s="85">
        <v>106</v>
      </c>
      <c r="D13" s="7" t="s">
        <v>21</v>
      </c>
      <c r="E13" s="32" t="s">
        <v>125</v>
      </c>
      <c r="F13" s="13" t="s">
        <v>126</v>
      </c>
      <c r="G13" s="80" t="s">
        <v>19</v>
      </c>
      <c r="H13" s="88">
        <v>32510</v>
      </c>
      <c r="I13" s="82">
        <f>(6692*2)</f>
        <v>13384</v>
      </c>
      <c r="J13" s="21" t="s">
        <v>118</v>
      </c>
      <c r="K13" s="83"/>
      <c r="L13" s="89" t="s">
        <v>6</v>
      </c>
    </row>
    <row r="14" spans="1:12" ht="45" x14ac:dyDescent="0.25">
      <c r="A14" s="77"/>
      <c r="B14" s="77" t="s">
        <v>20</v>
      </c>
      <c r="C14" s="78">
        <v>110</v>
      </c>
      <c r="D14" s="77" t="s">
        <v>18</v>
      </c>
      <c r="E14" s="32" t="s">
        <v>127</v>
      </c>
      <c r="F14" s="79" t="s">
        <v>128</v>
      </c>
      <c r="G14" s="80" t="s">
        <v>19</v>
      </c>
      <c r="H14" s="88">
        <v>36892</v>
      </c>
      <c r="I14" s="82">
        <f>(6435*2)</f>
        <v>12870</v>
      </c>
      <c r="J14" s="21" t="s">
        <v>118</v>
      </c>
      <c r="K14" s="83"/>
      <c r="L14" s="89" t="s">
        <v>6</v>
      </c>
    </row>
    <row r="15" spans="1:12" ht="56.25" x14ac:dyDescent="0.25">
      <c r="A15" s="77"/>
      <c r="B15" s="77" t="s">
        <v>9</v>
      </c>
      <c r="C15" s="78">
        <v>1048</v>
      </c>
      <c r="D15" s="77" t="s">
        <v>21</v>
      </c>
      <c r="E15" s="90" t="s">
        <v>129</v>
      </c>
      <c r="F15" s="91" t="s">
        <v>130</v>
      </c>
      <c r="G15" s="34" t="s">
        <v>19</v>
      </c>
      <c r="H15" s="81">
        <v>41792</v>
      </c>
      <c r="I15" s="82">
        <f>(4827*2)</f>
        <v>9654</v>
      </c>
      <c r="J15" s="21" t="s">
        <v>118</v>
      </c>
      <c r="K15" s="92"/>
      <c r="L15" s="84" t="s">
        <v>6</v>
      </c>
    </row>
    <row r="16" spans="1:12" ht="45" x14ac:dyDescent="0.25">
      <c r="A16" s="77"/>
      <c r="B16" s="77" t="s">
        <v>9</v>
      </c>
      <c r="C16" s="78">
        <v>1135</v>
      </c>
      <c r="D16" s="77" t="s">
        <v>18</v>
      </c>
      <c r="E16" s="93" t="s">
        <v>131</v>
      </c>
      <c r="F16" s="16" t="s">
        <v>132</v>
      </c>
      <c r="G16" s="34" t="s">
        <v>19</v>
      </c>
      <c r="H16" s="81">
        <v>42278</v>
      </c>
      <c r="I16" s="82">
        <f>(4826*2)</f>
        <v>9652</v>
      </c>
      <c r="J16" s="21" t="s">
        <v>118</v>
      </c>
      <c r="K16" s="92"/>
      <c r="L16" s="84" t="s">
        <v>6</v>
      </c>
    </row>
    <row r="17" spans="1:12" ht="45" x14ac:dyDescent="0.25">
      <c r="A17" s="77"/>
      <c r="B17" s="77" t="s">
        <v>9</v>
      </c>
      <c r="C17" s="78">
        <v>969</v>
      </c>
      <c r="D17" s="77" t="s">
        <v>18</v>
      </c>
      <c r="E17" s="93" t="s">
        <v>133</v>
      </c>
      <c r="F17" s="16" t="s">
        <v>132</v>
      </c>
      <c r="G17" s="34" t="s">
        <v>19</v>
      </c>
      <c r="H17" s="81">
        <v>42278</v>
      </c>
      <c r="I17" s="82">
        <f>(4827*2)</f>
        <v>9654</v>
      </c>
      <c r="J17" s="21" t="s">
        <v>118</v>
      </c>
      <c r="K17" s="92"/>
      <c r="L17" s="84" t="s">
        <v>6</v>
      </c>
    </row>
    <row r="18" spans="1:12" ht="45" x14ac:dyDescent="0.25">
      <c r="A18" s="77"/>
      <c r="B18" s="77" t="s">
        <v>20</v>
      </c>
      <c r="C18" s="78">
        <v>635</v>
      </c>
      <c r="D18" s="77" t="s">
        <v>18</v>
      </c>
      <c r="E18" s="32" t="s">
        <v>134</v>
      </c>
      <c r="F18" s="79" t="s">
        <v>135</v>
      </c>
      <c r="G18" s="80" t="s">
        <v>19</v>
      </c>
      <c r="H18" s="88">
        <v>40182</v>
      </c>
      <c r="I18" s="82">
        <f>(4560*2)</f>
        <v>9120</v>
      </c>
      <c r="J18" s="21" t="s">
        <v>118</v>
      </c>
      <c r="K18" s="83"/>
      <c r="L18" s="89" t="s">
        <v>6</v>
      </c>
    </row>
    <row r="19" spans="1:12" x14ac:dyDescent="0.25">
      <c r="A19" s="77"/>
      <c r="B19" s="77"/>
      <c r="C19" s="78"/>
      <c r="D19" s="77"/>
      <c r="E19" s="32"/>
      <c r="F19" s="27" t="s">
        <v>136</v>
      </c>
      <c r="G19" s="51" t="s">
        <v>22</v>
      </c>
      <c r="H19" s="42"/>
      <c r="I19" s="82"/>
      <c r="J19" s="21"/>
      <c r="K19" s="94"/>
      <c r="L19" s="95"/>
    </row>
    <row r="20" spans="1:12" ht="45" x14ac:dyDescent="0.25">
      <c r="A20" s="77"/>
      <c r="B20" s="77" t="s">
        <v>9</v>
      </c>
      <c r="C20" s="78">
        <v>1057</v>
      </c>
      <c r="D20" s="77" t="s">
        <v>21</v>
      </c>
      <c r="E20" s="96" t="s">
        <v>137</v>
      </c>
      <c r="F20" s="13" t="s">
        <v>138</v>
      </c>
      <c r="G20" s="80" t="s">
        <v>19</v>
      </c>
      <c r="H20" s="97">
        <v>41944</v>
      </c>
      <c r="I20" s="82">
        <f>(6240*2)</f>
        <v>12480</v>
      </c>
      <c r="J20" s="21" t="s">
        <v>118</v>
      </c>
      <c r="K20" s="83"/>
      <c r="L20" s="98" t="s">
        <v>6</v>
      </c>
    </row>
    <row r="21" spans="1:12" ht="45" x14ac:dyDescent="0.25">
      <c r="A21" s="77"/>
      <c r="B21" s="77" t="s">
        <v>9</v>
      </c>
      <c r="C21" s="78">
        <v>1038</v>
      </c>
      <c r="D21" s="77" t="s">
        <v>21</v>
      </c>
      <c r="E21" s="96" t="s">
        <v>139</v>
      </c>
      <c r="F21" s="13" t="s">
        <v>140</v>
      </c>
      <c r="G21" s="34" t="s">
        <v>19</v>
      </c>
      <c r="H21" s="81">
        <v>41645</v>
      </c>
      <c r="I21" s="82">
        <f>(5390*2)</f>
        <v>10780</v>
      </c>
      <c r="J21" s="21" t="s">
        <v>118</v>
      </c>
      <c r="K21" s="92"/>
      <c r="L21" s="84" t="s">
        <v>6</v>
      </c>
    </row>
    <row r="22" spans="1:12" ht="45" x14ac:dyDescent="0.25">
      <c r="A22" s="7"/>
      <c r="B22" s="7" t="s">
        <v>20</v>
      </c>
      <c r="C22" s="85">
        <v>794</v>
      </c>
      <c r="D22" s="7" t="s">
        <v>21</v>
      </c>
      <c r="E22" s="32" t="s">
        <v>141</v>
      </c>
      <c r="F22" s="79" t="s">
        <v>142</v>
      </c>
      <c r="G22" s="34" t="s">
        <v>19</v>
      </c>
      <c r="H22" s="88">
        <v>40805</v>
      </c>
      <c r="I22" s="82">
        <f>(3218*2)</f>
        <v>6436</v>
      </c>
      <c r="J22" s="21" t="s">
        <v>117</v>
      </c>
      <c r="K22" s="92" t="s">
        <v>7</v>
      </c>
      <c r="L22" s="89"/>
    </row>
    <row r="23" spans="1:12" ht="33.75" x14ac:dyDescent="0.25">
      <c r="A23" s="7"/>
      <c r="B23" s="7"/>
      <c r="C23" s="85"/>
      <c r="D23" s="7"/>
      <c r="E23" s="40"/>
      <c r="F23" s="99" t="s">
        <v>143</v>
      </c>
      <c r="G23" s="34" t="s">
        <v>22</v>
      </c>
      <c r="H23" s="81"/>
      <c r="I23" s="82"/>
      <c r="J23" s="16"/>
      <c r="K23" s="92"/>
      <c r="L23" s="84"/>
    </row>
    <row r="24" spans="1:12" ht="67.5" x14ac:dyDescent="0.25">
      <c r="A24" s="7"/>
      <c r="B24" s="7" t="s">
        <v>20</v>
      </c>
      <c r="C24" s="85">
        <v>126</v>
      </c>
      <c r="D24" s="7" t="s">
        <v>18</v>
      </c>
      <c r="E24" s="32" t="s">
        <v>144</v>
      </c>
      <c r="F24" s="79" t="s">
        <v>145</v>
      </c>
      <c r="G24" s="80" t="s">
        <v>19</v>
      </c>
      <c r="H24" s="88">
        <v>34401</v>
      </c>
      <c r="I24" s="82">
        <f>(6982*2)</f>
        <v>13964</v>
      </c>
      <c r="J24" s="16" t="s">
        <v>146</v>
      </c>
      <c r="K24" s="83"/>
      <c r="L24" s="89" t="s">
        <v>6</v>
      </c>
    </row>
    <row r="25" spans="1:12" ht="67.5" x14ac:dyDescent="0.25">
      <c r="A25" s="7"/>
      <c r="B25" s="7" t="s">
        <v>9</v>
      </c>
      <c r="C25" s="85">
        <v>1136</v>
      </c>
      <c r="D25" s="7" t="s">
        <v>18</v>
      </c>
      <c r="E25" s="32" t="s">
        <v>147</v>
      </c>
      <c r="F25" s="16" t="s">
        <v>145</v>
      </c>
      <c r="G25" s="51" t="s">
        <v>19</v>
      </c>
      <c r="H25" s="33">
        <v>42278</v>
      </c>
      <c r="I25" s="82">
        <f>(6983*2)</f>
        <v>13966</v>
      </c>
      <c r="J25" s="16" t="s">
        <v>146</v>
      </c>
      <c r="K25" s="94"/>
      <c r="L25" s="87" t="s">
        <v>6</v>
      </c>
    </row>
    <row r="26" spans="1:12" x14ac:dyDescent="0.25">
      <c r="A26" s="7"/>
      <c r="B26" s="7"/>
      <c r="C26" s="85"/>
      <c r="D26" s="7"/>
      <c r="E26" s="32"/>
      <c r="F26" s="16" t="s">
        <v>145</v>
      </c>
      <c r="G26" s="51" t="s">
        <v>22</v>
      </c>
      <c r="H26" s="33"/>
      <c r="I26" s="82"/>
      <c r="J26" s="16"/>
      <c r="K26" s="94"/>
      <c r="L26" s="87"/>
    </row>
    <row r="27" spans="1:12" ht="67.5" x14ac:dyDescent="0.25">
      <c r="A27" s="7"/>
      <c r="B27" s="7" t="s">
        <v>20</v>
      </c>
      <c r="C27" s="85">
        <v>127</v>
      </c>
      <c r="D27" s="7" t="s">
        <v>18</v>
      </c>
      <c r="E27" s="32" t="s">
        <v>148</v>
      </c>
      <c r="F27" s="79" t="s">
        <v>149</v>
      </c>
      <c r="G27" s="80" t="s">
        <v>19</v>
      </c>
      <c r="H27" s="88">
        <v>33654</v>
      </c>
      <c r="I27" s="82">
        <f t="shared" ref="I27:I33" si="0">(6982*2)</f>
        <v>13964</v>
      </c>
      <c r="J27" s="16" t="s">
        <v>146</v>
      </c>
      <c r="K27" s="83"/>
      <c r="L27" s="89" t="s">
        <v>6</v>
      </c>
    </row>
    <row r="28" spans="1:12" ht="67.5" x14ac:dyDescent="0.25">
      <c r="A28" s="77"/>
      <c r="B28" s="77" t="s">
        <v>20</v>
      </c>
      <c r="C28" s="78">
        <v>128</v>
      </c>
      <c r="D28" s="77" t="s">
        <v>18</v>
      </c>
      <c r="E28" s="32" t="s">
        <v>150</v>
      </c>
      <c r="F28" s="79" t="s">
        <v>149</v>
      </c>
      <c r="G28" s="80" t="s">
        <v>19</v>
      </c>
      <c r="H28" s="88">
        <v>38124</v>
      </c>
      <c r="I28" s="82">
        <f t="shared" si="0"/>
        <v>13964</v>
      </c>
      <c r="J28" s="16" t="s">
        <v>146</v>
      </c>
      <c r="K28" s="83"/>
      <c r="L28" s="89" t="s">
        <v>6</v>
      </c>
    </row>
    <row r="29" spans="1:12" ht="67.5" x14ac:dyDescent="0.25">
      <c r="A29" s="77"/>
      <c r="B29" s="77" t="s">
        <v>20</v>
      </c>
      <c r="C29" s="78">
        <v>129</v>
      </c>
      <c r="D29" s="77" t="s">
        <v>18</v>
      </c>
      <c r="E29" s="32" t="s">
        <v>151</v>
      </c>
      <c r="F29" s="79" t="s">
        <v>149</v>
      </c>
      <c r="G29" s="80" t="s">
        <v>19</v>
      </c>
      <c r="H29" s="88">
        <v>33996</v>
      </c>
      <c r="I29" s="82">
        <f t="shared" si="0"/>
        <v>13964</v>
      </c>
      <c r="J29" s="16" t="s">
        <v>146</v>
      </c>
      <c r="K29" s="83"/>
      <c r="L29" s="89" t="s">
        <v>6</v>
      </c>
    </row>
    <row r="30" spans="1:12" ht="67.5" x14ac:dyDescent="0.25">
      <c r="A30" s="19"/>
      <c r="B30" s="19" t="s">
        <v>20</v>
      </c>
      <c r="C30" s="100">
        <v>130</v>
      </c>
      <c r="D30" s="19" t="s">
        <v>18</v>
      </c>
      <c r="E30" s="32" t="s">
        <v>152</v>
      </c>
      <c r="F30" s="79" t="s">
        <v>149</v>
      </c>
      <c r="G30" s="80" t="s">
        <v>19</v>
      </c>
      <c r="H30" s="88">
        <v>35866</v>
      </c>
      <c r="I30" s="82">
        <f t="shared" si="0"/>
        <v>13964</v>
      </c>
      <c r="J30" s="16" t="s">
        <v>146</v>
      </c>
      <c r="K30" s="83"/>
      <c r="L30" s="89" t="s">
        <v>6</v>
      </c>
    </row>
    <row r="31" spans="1:12" ht="67.5" x14ac:dyDescent="0.25">
      <c r="A31" s="77"/>
      <c r="B31" s="77" t="s">
        <v>20</v>
      </c>
      <c r="C31" s="78">
        <v>131</v>
      </c>
      <c r="D31" s="77" t="s">
        <v>18</v>
      </c>
      <c r="E31" s="32" t="s">
        <v>153</v>
      </c>
      <c r="F31" s="79" t="s">
        <v>149</v>
      </c>
      <c r="G31" s="80" t="s">
        <v>19</v>
      </c>
      <c r="H31" s="88">
        <v>38504</v>
      </c>
      <c r="I31" s="82">
        <f t="shared" si="0"/>
        <v>13964</v>
      </c>
      <c r="J31" s="16" t="s">
        <v>146</v>
      </c>
      <c r="K31" s="83"/>
      <c r="L31" s="89" t="s">
        <v>6</v>
      </c>
    </row>
    <row r="32" spans="1:12" ht="67.5" x14ac:dyDescent="0.25">
      <c r="A32" s="77"/>
      <c r="B32" s="77" t="s">
        <v>20</v>
      </c>
      <c r="C32" s="78">
        <v>132</v>
      </c>
      <c r="D32" s="77" t="s">
        <v>18</v>
      </c>
      <c r="E32" s="32" t="s">
        <v>154</v>
      </c>
      <c r="F32" s="79" t="s">
        <v>149</v>
      </c>
      <c r="G32" s="80" t="s">
        <v>19</v>
      </c>
      <c r="H32" s="88">
        <v>38573</v>
      </c>
      <c r="I32" s="82">
        <f t="shared" si="0"/>
        <v>13964</v>
      </c>
      <c r="J32" s="16" t="s">
        <v>146</v>
      </c>
      <c r="K32" s="83"/>
      <c r="L32" s="89" t="s">
        <v>6</v>
      </c>
    </row>
    <row r="33" spans="1:12" ht="67.5" x14ac:dyDescent="0.25">
      <c r="A33" s="7"/>
      <c r="B33" s="7" t="s">
        <v>20</v>
      </c>
      <c r="C33" s="85">
        <v>395</v>
      </c>
      <c r="D33" s="7" t="s">
        <v>18</v>
      </c>
      <c r="E33" s="32" t="s">
        <v>155</v>
      </c>
      <c r="F33" s="79" t="s">
        <v>149</v>
      </c>
      <c r="G33" s="80" t="s">
        <v>19</v>
      </c>
      <c r="H33" s="88">
        <v>39387</v>
      </c>
      <c r="I33" s="82">
        <f t="shared" si="0"/>
        <v>13964</v>
      </c>
      <c r="J33" s="16" t="s">
        <v>146</v>
      </c>
      <c r="K33" s="83"/>
      <c r="L33" s="89" t="s">
        <v>6</v>
      </c>
    </row>
    <row r="34" spans="1:12" ht="67.5" x14ac:dyDescent="0.25">
      <c r="A34" s="77"/>
      <c r="B34" s="77" t="s">
        <v>5</v>
      </c>
      <c r="C34" s="78">
        <v>1137</v>
      </c>
      <c r="D34" s="77" t="s">
        <v>18</v>
      </c>
      <c r="E34" s="101" t="s">
        <v>156</v>
      </c>
      <c r="F34" s="21" t="s">
        <v>157</v>
      </c>
      <c r="G34" s="80" t="s">
        <v>19</v>
      </c>
      <c r="H34" s="88">
        <v>42278</v>
      </c>
      <c r="I34" s="102">
        <f>(8530*2)</f>
        <v>17060</v>
      </c>
      <c r="J34" s="16" t="s">
        <v>146</v>
      </c>
      <c r="K34" s="83"/>
      <c r="L34" s="89" t="s">
        <v>6</v>
      </c>
    </row>
    <row r="35" spans="1:12" ht="67.5" x14ac:dyDescent="0.25">
      <c r="A35" s="77"/>
      <c r="B35" s="77" t="s">
        <v>20</v>
      </c>
      <c r="C35" s="78">
        <v>394</v>
      </c>
      <c r="D35" s="77" t="s">
        <v>18</v>
      </c>
      <c r="E35" s="32" t="s">
        <v>158</v>
      </c>
      <c r="F35" s="79" t="s">
        <v>159</v>
      </c>
      <c r="G35" s="80" t="s">
        <v>19</v>
      </c>
      <c r="H35" s="88">
        <v>40225</v>
      </c>
      <c r="I35" s="82">
        <f>(6082*2)</f>
        <v>12164</v>
      </c>
      <c r="J35" s="16" t="s">
        <v>146</v>
      </c>
      <c r="K35" s="83"/>
      <c r="L35" s="89" t="s">
        <v>6</v>
      </c>
    </row>
    <row r="36" spans="1:12" ht="67.5" x14ac:dyDescent="0.25">
      <c r="A36" s="77"/>
      <c r="B36" s="77" t="s">
        <v>20</v>
      </c>
      <c r="C36" s="78">
        <v>393</v>
      </c>
      <c r="D36" s="77" t="s">
        <v>18</v>
      </c>
      <c r="E36" s="32" t="s">
        <v>160</v>
      </c>
      <c r="F36" s="79" t="s">
        <v>159</v>
      </c>
      <c r="G36" s="80" t="s">
        <v>19</v>
      </c>
      <c r="H36" s="88">
        <v>40238</v>
      </c>
      <c r="I36" s="82">
        <f>(6082*2)</f>
        <v>12164</v>
      </c>
      <c r="J36" s="16" t="s">
        <v>146</v>
      </c>
      <c r="K36" s="83"/>
      <c r="L36" s="89" t="s">
        <v>6</v>
      </c>
    </row>
    <row r="37" spans="1:12" ht="33.75" x14ac:dyDescent="0.25">
      <c r="A37" s="7"/>
      <c r="B37" s="7"/>
      <c r="C37" s="85"/>
      <c r="D37" s="7"/>
      <c r="E37" s="32"/>
      <c r="F37" s="79" t="s">
        <v>161</v>
      </c>
      <c r="G37" s="80"/>
      <c r="H37" s="103"/>
      <c r="I37" s="82"/>
      <c r="J37" s="16"/>
      <c r="K37" s="83"/>
      <c r="L37" s="104"/>
    </row>
    <row r="38" spans="1:12" ht="67.5" x14ac:dyDescent="0.25">
      <c r="A38" s="7"/>
      <c r="B38" s="7" t="s">
        <v>20</v>
      </c>
      <c r="C38" s="85">
        <v>125</v>
      </c>
      <c r="D38" s="7" t="s">
        <v>18</v>
      </c>
      <c r="E38" s="32" t="s">
        <v>162</v>
      </c>
      <c r="F38" s="79" t="s">
        <v>163</v>
      </c>
      <c r="G38" s="80" t="s">
        <v>19</v>
      </c>
      <c r="H38" s="103">
        <v>39083</v>
      </c>
      <c r="I38" s="82">
        <f>(6983*2)</f>
        <v>13966</v>
      </c>
      <c r="J38" s="16" t="s">
        <v>146</v>
      </c>
      <c r="K38" s="83"/>
      <c r="L38" s="104" t="s">
        <v>6</v>
      </c>
    </row>
    <row r="39" spans="1:12" ht="67.5" x14ac:dyDescent="0.25">
      <c r="A39" s="7"/>
      <c r="B39" s="7" t="s">
        <v>20</v>
      </c>
      <c r="C39" s="85">
        <v>837</v>
      </c>
      <c r="D39" s="7" t="s">
        <v>18</v>
      </c>
      <c r="E39" s="32" t="s">
        <v>164</v>
      </c>
      <c r="F39" s="16" t="s">
        <v>165</v>
      </c>
      <c r="G39" s="51" t="s">
        <v>19</v>
      </c>
      <c r="H39" s="33">
        <v>39083</v>
      </c>
      <c r="I39" s="82">
        <f>(5229*2)</f>
        <v>10458</v>
      </c>
      <c r="J39" s="16" t="s">
        <v>146</v>
      </c>
      <c r="K39" s="94"/>
      <c r="L39" s="87" t="s">
        <v>6</v>
      </c>
    </row>
    <row r="40" spans="1:12" ht="67.5" x14ac:dyDescent="0.25">
      <c r="A40" s="7"/>
      <c r="B40" s="7" t="s">
        <v>20</v>
      </c>
      <c r="C40" s="85">
        <v>952</v>
      </c>
      <c r="D40" s="7" t="s">
        <v>18</v>
      </c>
      <c r="E40" s="32" t="s">
        <v>166</v>
      </c>
      <c r="F40" s="79" t="s">
        <v>159</v>
      </c>
      <c r="G40" s="14" t="s">
        <v>19</v>
      </c>
      <c r="H40" s="28">
        <v>41379</v>
      </c>
      <c r="I40" s="82">
        <f>(6082*2)</f>
        <v>12164</v>
      </c>
      <c r="J40" s="16" t="s">
        <v>146</v>
      </c>
      <c r="K40" s="105"/>
      <c r="L40" s="106" t="s">
        <v>6</v>
      </c>
    </row>
    <row r="41" spans="1:12" ht="67.5" x14ac:dyDescent="0.25">
      <c r="A41" s="7"/>
      <c r="B41" s="7" t="s">
        <v>9</v>
      </c>
      <c r="C41" s="85">
        <v>769</v>
      </c>
      <c r="D41" s="7" t="s">
        <v>18</v>
      </c>
      <c r="E41" s="32" t="s">
        <v>167</v>
      </c>
      <c r="F41" s="79" t="s">
        <v>159</v>
      </c>
      <c r="G41" s="14" t="s">
        <v>19</v>
      </c>
      <c r="H41" s="28">
        <v>41276</v>
      </c>
      <c r="I41" s="82">
        <f>(6082*2)</f>
        <v>12164</v>
      </c>
      <c r="J41" s="16" t="s">
        <v>146</v>
      </c>
      <c r="K41" s="105"/>
      <c r="L41" s="106" t="s">
        <v>6</v>
      </c>
    </row>
    <row r="42" spans="1:12" ht="67.5" x14ac:dyDescent="0.25">
      <c r="A42" s="7"/>
      <c r="B42" s="7" t="s">
        <v>9</v>
      </c>
      <c r="C42" s="85">
        <v>951</v>
      </c>
      <c r="D42" s="7" t="s">
        <v>18</v>
      </c>
      <c r="E42" s="32" t="s">
        <v>168</v>
      </c>
      <c r="F42" s="79" t="s">
        <v>169</v>
      </c>
      <c r="G42" s="14" t="s">
        <v>19</v>
      </c>
      <c r="H42" s="28">
        <v>41379</v>
      </c>
      <c r="I42" s="82">
        <f>(5390*2)</f>
        <v>10780</v>
      </c>
      <c r="J42" s="16" t="s">
        <v>146</v>
      </c>
      <c r="K42" s="105"/>
      <c r="L42" s="106" t="s">
        <v>6</v>
      </c>
    </row>
    <row r="43" spans="1:12" ht="67.5" x14ac:dyDescent="0.25">
      <c r="A43" s="7"/>
      <c r="B43" s="7" t="s">
        <v>9</v>
      </c>
      <c r="C43" s="85">
        <v>967</v>
      </c>
      <c r="D43" s="7" t="s">
        <v>18</v>
      </c>
      <c r="E43" s="32" t="s">
        <v>170</v>
      </c>
      <c r="F43" s="79" t="s">
        <v>169</v>
      </c>
      <c r="G43" s="14" t="s">
        <v>19</v>
      </c>
      <c r="H43" s="28">
        <v>41421</v>
      </c>
      <c r="I43" s="82">
        <f>(5390*2)</f>
        <v>10780</v>
      </c>
      <c r="J43" s="16" t="s">
        <v>146</v>
      </c>
      <c r="K43" s="105"/>
      <c r="L43" s="106" t="s">
        <v>6</v>
      </c>
    </row>
    <row r="44" spans="1:12" ht="101.25" x14ac:dyDescent="0.25">
      <c r="A44" s="77"/>
      <c r="B44" s="77" t="s">
        <v>5</v>
      </c>
      <c r="C44" s="78">
        <v>376</v>
      </c>
      <c r="D44" s="77" t="s">
        <v>18</v>
      </c>
      <c r="E44" s="107" t="s">
        <v>171</v>
      </c>
      <c r="F44" s="16" t="s">
        <v>172</v>
      </c>
      <c r="G44" s="80" t="s">
        <v>19</v>
      </c>
      <c r="H44" s="33">
        <v>42278</v>
      </c>
      <c r="I44" s="82">
        <f>(9734*2)</f>
        <v>19468</v>
      </c>
      <c r="J44" s="79" t="s">
        <v>173</v>
      </c>
      <c r="K44" s="83"/>
      <c r="L44" s="87" t="s">
        <v>6</v>
      </c>
    </row>
    <row r="45" spans="1:12" ht="101.25" x14ac:dyDescent="0.25">
      <c r="A45" s="77"/>
      <c r="B45" s="77" t="s">
        <v>5</v>
      </c>
      <c r="C45" s="78">
        <v>651</v>
      </c>
      <c r="D45" s="77" t="s">
        <v>18</v>
      </c>
      <c r="E45" s="40" t="s">
        <v>174</v>
      </c>
      <c r="F45" s="13" t="s">
        <v>175</v>
      </c>
      <c r="G45" s="34" t="s">
        <v>19</v>
      </c>
      <c r="H45" s="33">
        <v>42278</v>
      </c>
      <c r="I45" s="108">
        <f>(7490*2)</f>
        <v>14980</v>
      </c>
      <c r="J45" s="79" t="s">
        <v>173</v>
      </c>
      <c r="K45" s="109"/>
      <c r="L45" s="110" t="s">
        <v>6</v>
      </c>
    </row>
    <row r="46" spans="1:12" ht="56.25" x14ac:dyDescent="0.25">
      <c r="A46" s="77"/>
      <c r="B46" s="77"/>
      <c r="C46" s="111"/>
      <c r="D46" s="77"/>
      <c r="E46" s="112"/>
      <c r="F46" s="13" t="s">
        <v>176</v>
      </c>
      <c r="G46" s="113" t="s">
        <v>22</v>
      </c>
      <c r="H46" s="28"/>
      <c r="I46" s="114"/>
      <c r="J46" s="27"/>
      <c r="K46" s="115"/>
      <c r="L46" s="116"/>
    </row>
    <row r="47" spans="1:12" ht="101.25" x14ac:dyDescent="0.25">
      <c r="A47" s="19"/>
      <c r="B47" s="19" t="s">
        <v>5</v>
      </c>
      <c r="C47" s="117">
        <v>1242</v>
      </c>
      <c r="D47" s="19" t="s">
        <v>18</v>
      </c>
      <c r="E47" s="118" t="s">
        <v>177</v>
      </c>
      <c r="F47" s="13" t="s">
        <v>178</v>
      </c>
      <c r="G47" s="113" t="s">
        <v>19</v>
      </c>
      <c r="H47" s="28">
        <v>42402</v>
      </c>
      <c r="I47" s="82">
        <f>(6187*2)</f>
        <v>12374</v>
      </c>
      <c r="J47" s="27" t="s">
        <v>173</v>
      </c>
      <c r="K47" s="115"/>
      <c r="L47" s="116" t="s">
        <v>6</v>
      </c>
    </row>
    <row r="48" spans="1:12" ht="101.25" x14ac:dyDescent="0.25">
      <c r="A48" s="5"/>
      <c r="B48" s="5" t="s">
        <v>9</v>
      </c>
      <c r="C48" s="119">
        <v>1305</v>
      </c>
      <c r="D48" s="7" t="s">
        <v>21</v>
      </c>
      <c r="E48" s="16" t="s">
        <v>179</v>
      </c>
      <c r="F48" s="120" t="s">
        <v>23</v>
      </c>
      <c r="G48" s="10" t="s">
        <v>19</v>
      </c>
      <c r="H48" s="121">
        <v>42562</v>
      </c>
      <c r="I48" s="82">
        <f>(3024*2)</f>
        <v>6048</v>
      </c>
      <c r="J48" s="79" t="s">
        <v>173</v>
      </c>
      <c r="K48" s="113" t="s">
        <v>7</v>
      </c>
      <c r="L48" s="15"/>
    </row>
    <row r="49" spans="1:12" ht="67.5" x14ac:dyDescent="0.25">
      <c r="A49" s="77"/>
      <c r="B49" s="77" t="s">
        <v>5</v>
      </c>
      <c r="C49" s="111">
        <v>115</v>
      </c>
      <c r="D49" s="77" t="s">
        <v>18</v>
      </c>
      <c r="E49" s="122" t="s">
        <v>180</v>
      </c>
      <c r="F49" s="79" t="s">
        <v>181</v>
      </c>
      <c r="G49" s="123" t="s">
        <v>19</v>
      </c>
      <c r="H49" s="33">
        <v>42278</v>
      </c>
      <c r="I49" s="102">
        <f>(11898*2)</f>
        <v>23796</v>
      </c>
      <c r="J49" s="79" t="s">
        <v>182</v>
      </c>
      <c r="K49" s="109"/>
      <c r="L49" s="110" t="s">
        <v>6</v>
      </c>
    </row>
    <row r="50" spans="1:12" ht="67.5" x14ac:dyDescent="0.25">
      <c r="A50" s="7"/>
      <c r="B50" s="7" t="s">
        <v>20</v>
      </c>
      <c r="C50" s="124">
        <v>119</v>
      </c>
      <c r="D50" s="7" t="s">
        <v>21</v>
      </c>
      <c r="E50" s="122" t="s">
        <v>183</v>
      </c>
      <c r="F50" s="16" t="s">
        <v>184</v>
      </c>
      <c r="G50" s="123" t="s">
        <v>19</v>
      </c>
      <c r="H50" s="33">
        <v>38062</v>
      </c>
      <c r="I50" s="102">
        <f>(10647*2)</f>
        <v>21294</v>
      </c>
      <c r="J50" s="79" t="s">
        <v>182</v>
      </c>
      <c r="K50" s="109" t="s">
        <v>7</v>
      </c>
      <c r="L50" s="110"/>
    </row>
    <row r="51" spans="1:12" ht="67.5" x14ac:dyDescent="0.25">
      <c r="A51" s="7"/>
      <c r="B51" s="7" t="s">
        <v>20</v>
      </c>
      <c r="C51" s="124">
        <v>374</v>
      </c>
      <c r="D51" s="7" t="s">
        <v>21</v>
      </c>
      <c r="E51" s="125" t="s">
        <v>185</v>
      </c>
      <c r="F51" s="126" t="s">
        <v>186</v>
      </c>
      <c r="G51" s="127" t="s">
        <v>19</v>
      </c>
      <c r="H51" s="97">
        <v>38463</v>
      </c>
      <c r="I51" s="102">
        <f>(10647*2)</f>
        <v>21294</v>
      </c>
      <c r="J51" s="79" t="s">
        <v>182</v>
      </c>
      <c r="K51" s="128"/>
      <c r="L51" s="129" t="s">
        <v>6</v>
      </c>
    </row>
    <row r="52" spans="1:12" ht="67.5" x14ac:dyDescent="0.25">
      <c r="A52" s="7"/>
      <c r="B52" s="7" t="s">
        <v>20</v>
      </c>
      <c r="C52" s="124">
        <v>120</v>
      </c>
      <c r="D52" s="7" t="s">
        <v>18</v>
      </c>
      <c r="E52" s="122" t="s">
        <v>187</v>
      </c>
      <c r="F52" s="27" t="s">
        <v>188</v>
      </c>
      <c r="G52" s="123" t="s">
        <v>19</v>
      </c>
      <c r="H52" s="88">
        <v>39181</v>
      </c>
      <c r="I52" s="102">
        <f>(7606*2)</f>
        <v>15212</v>
      </c>
      <c r="J52" s="79" t="s">
        <v>182</v>
      </c>
      <c r="K52" s="109"/>
      <c r="L52" s="130" t="s">
        <v>6</v>
      </c>
    </row>
    <row r="53" spans="1:12" ht="67.5" x14ac:dyDescent="0.25">
      <c r="A53" s="77"/>
      <c r="B53" s="77" t="s">
        <v>20</v>
      </c>
      <c r="C53" s="111">
        <v>117</v>
      </c>
      <c r="D53" s="77" t="s">
        <v>21</v>
      </c>
      <c r="E53" s="122" t="s">
        <v>189</v>
      </c>
      <c r="F53" s="27" t="s">
        <v>190</v>
      </c>
      <c r="G53" s="123" t="s">
        <v>19</v>
      </c>
      <c r="H53" s="88">
        <v>35500</v>
      </c>
      <c r="I53" s="102">
        <f>(6982*2)</f>
        <v>13964</v>
      </c>
      <c r="J53" s="79" t="s">
        <v>182</v>
      </c>
      <c r="K53" s="109" t="s">
        <v>7</v>
      </c>
      <c r="L53" s="130"/>
    </row>
    <row r="54" spans="1:12" ht="67.5" x14ac:dyDescent="0.25">
      <c r="A54" s="77"/>
      <c r="B54" s="77" t="s">
        <v>9</v>
      </c>
      <c r="C54" s="111">
        <v>457</v>
      </c>
      <c r="D54" s="77" t="s">
        <v>18</v>
      </c>
      <c r="E54" s="122" t="s">
        <v>191</v>
      </c>
      <c r="F54" s="27" t="s">
        <v>192</v>
      </c>
      <c r="G54" s="123" t="s">
        <v>19</v>
      </c>
      <c r="H54" s="88">
        <v>42278</v>
      </c>
      <c r="I54" s="102">
        <f>(6983*2)</f>
        <v>13966</v>
      </c>
      <c r="J54" s="79" t="s">
        <v>182</v>
      </c>
      <c r="K54" s="109" t="s">
        <v>7</v>
      </c>
      <c r="L54" s="130"/>
    </row>
    <row r="55" spans="1:12" ht="67.5" x14ac:dyDescent="0.25">
      <c r="A55" s="77"/>
      <c r="B55" s="77" t="s">
        <v>20</v>
      </c>
      <c r="C55" s="111">
        <v>537</v>
      </c>
      <c r="D55" s="77" t="s">
        <v>18</v>
      </c>
      <c r="E55" s="122" t="s">
        <v>193</v>
      </c>
      <c r="F55" s="27" t="s">
        <v>192</v>
      </c>
      <c r="G55" s="131" t="s">
        <v>19</v>
      </c>
      <c r="H55" s="20">
        <v>39873</v>
      </c>
      <c r="I55" s="102">
        <f>(6982*2)</f>
        <v>13964</v>
      </c>
      <c r="J55" s="79" t="s">
        <v>182</v>
      </c>
      <c r="K55" s="132"/>
      <c r="L55" s="133" t="s">
        <v>6</v>
      </c>
    </row>
    <row r="56" spans="1:12" ht="67.5" x14ac:dyDescent="0.25">
      <c r="A56" s="19"/>
      <c r="B56" s="19" t="s">
        <v>9</v>
      </c>
      <c r="C56" s="117">
        <v>1352</v>
      </c>
      <c r="D56" s="19" t="s">
        <v>18</v>
      </c>
      <c r="E56" s="120" t="s">
        <v>194</v>
      </c>
      <c r="F56" s="27" t="s">
        <v>192</v>
      </c>
      <c r="G56" s="113" t="s">
        <v>19</v>
      </c>
      <c r="H56" s="20">
        <v>42737</v>
      </c>
      <c r="I56" s="102">
        <f>(6714*2)</f>
        <v>13428</v>
      </c>
      <c r="J56" s="27" t="s">
        <v>182</v>
      </c>
      <c r="K56" s="115" t="s">
        <v>7</v>
      </c>
      <c r="L56" s="133"/>
    </row>
    <row r="57" spans="1:12" ht="67.5" x14ac:dyDescent="0.25">
      <c r="A57" s="77"/>
      <c r="B57" s="77" t="s">
        <v>20</v>
      </c>
      <c r="C57" s="111">
        <v>400</v>
      </c>
      <c r="D57" s="77" t="s">
        <v>21</v>
      </c>
      <c r="E57" s="122" t="s">
        <v>195</v>
      </c>
      <c r="F57" s="13" t="s">
        <v>196</v>
      </c>
      <c r="G57" s="131" t="s">
        <v>19</v>
      </c>
      <c r="H57" s="134">
        <v>39449</v>
      </c>
      <c r="I57" s="102">
        <f>(6982*2)</f>
        <v>13964</v>
      </c>
      <c r="J57" s="79" t="s">
        <v>182</v>
      </c>
      <c r="K57" s="132" t="s">
        <v>7</v>
      </c>
      <c r="L57" s="135"/>
    </row>
    <row r="58" spans="1:12" ht="67.5" x14ac:dyDescent="0.25">
      <c r="A58" s="77"/>
      <c r="B58" s="77" t="s">
        <v>5</v>
      </c>
      <c r="C58" s="111">
        <v>1141</v>
      </c>
      <c r="D58" s="77" t="s">
        <v>21</v>
      </c>
      <c r="E58" s="122" t="s">
        <v>197</v>
      </c>
      <c r="F58" s="16" t="s">
        <v>198</v>
      </c>
      <c r="G58" s="136" t="s">
        <v>19</v>
      </c>
      <c r="H58" s="52">
        <v>42278</v>
      </c>
      <c r="I58" s="102">
        <f>(7530*2)</f>
        <v>15060</v>
      </c>
      <c r="J58" s="79" t="s">
        <v>182</v>
      </c>
      <c r="K58" s="137"/>
      <c r="L58" s="138" t="s">
        <v>6</v>
      </c>
    </row>
    <row r="59" spans="1:12" ht="67.5" x14ac:dyDescent="0.25">
      <c r="A59" s="77"/>
      <c r="B59" s="77" t="s">
        <v>9</v>
      </c>
      <c r="C59" s="111">
        <v>1142</v>
      </c>
      <c r="D59" s="77" t="s">
        <v>18</v>
      </c>
      <c r="E59" s="122" t="s">
        <v>199</v>
      </c>
      <c r="F59" s="16" t="s">
        <v>188</v>
      </c>
      <c r="G59" s="136" t="s">
        <v>19</v>
      </c>
      <c r="H59" s="52">
        <v>42278</v>
      </c>
      <c r="I59" s="82">
        <f>(7586*2)</f>
        <v>15172</v>
      </c>
      <c r="J59" s="79" t="s">
        <v>182</v>
      </c>
      <c r="K59" s="137"/>
      <c r="L59" s="138" t="s">
        <v>6</v>
      </c>
    </row>
    <row r="60" spans="1:12" ht="67.5" x14ac:dyDescent="0.25">
      <c r="A60" s="77"/>
      <c r="B60" s="77" t="s">
        <v>9</v>
      </c>
      <c r="C60" s="111">
        <v>1256</v>
      </c>
      <c r="D60" s="77" t="s">
        <v>18</v>
      </c>
      <c r="E60" s="122" t="s">
        <v>200</v>
      </c>
      <c r="F60" s="16" t="s">
        <v>188</v>
      </c>
      <c r="G60" s="136" t="s">
        <v>19</v>
      </c>
      <c r="H60" s="52">
        <v>42425</v>
      </c>
      <c r="I60" s="82">
        <f>(7586*2)</f>
        <v>15172</v>
      </c>
      <c r="J60" s="79" t="s">
        <v>182</v>
      </c>
      <c r="K60" s="137"/>
      <c r="L60" s="138" t="s">
        <v>6</v>
      </c>
    </row>
    <row r="61" spans="1:12" ht="67.5" x14ac:dyDescent="0.25">
      <c r="A61" s="77"/>
      <c r="B61" s="77" t="s">
        <v>9</v>
      </c>
      <c r="C61" s="111">
        <v>1257</v>
      </c>
      <c r="D61" s="77" t="s">
        <v>18</v>
      </c>
      <c r="E61" s="122" t="s">
        <v>201</v>
      </c>
      <c r="F61" s="16" t="s">
        <v>188</v>
      </c>
      <c r="G61" s="136" t="s">
        <v>19</v>
      </c>
      <c r="H61" s="52">
        <v>42433</v>
      </c>
      <c r="I61" s="82">
        <f>(7586*2)</f>
        <v>15172</v>
      </c>
      <c r="J61" s="79" t="s">
        <v>182</v>
      </c>
      <c r="K61" s="137"/>
      <c r="L61" s="138" t="s">
        <v>6</v>
      </c>
    </row>
    <row r="62" spans="1:12" ht="67.5" x14ac:dyDescent="0.25">
      <c r="A62" s="7"/>
      <c r="B62" s="7" t="s">
        <v>20</v>
      </c>
      <c r="C62" s="124">
        <v>109</v>
      </c>
      <c r="D62" s="7" t="s">
        <v>18</v>
      </c>
      <c r="E62" s="122" t="s">
        <v>202</v>
      </c>
      <c r="F62" s="79" t="s">
        <v>128</v>
      </c>
      <c r="G62" s="131" t="s">
        <v>19</v>
      </c>
      <c r="H62" s="134">
        <v>36938</v>
      </c>
      <c r="I62" s="102">
        <f>(6435*2)</f>
        <v>12870</v>
      </c>
      <c r="J62" s="79" t="s">
        <v>182</v>
      </c>
      <c r="K62" s="132"/>
      <c r="L62" s="135" t="s">
        <v>6</v>
      </c>
    </row>
    <row r="63" spans="1:12" ht="67.5" x14ac:dyDescent="0.25">
      <c r="A63" s="38"/>
      <c r="B63" s="38" t="s">
        <v>20</v>
      </c>
      <c r="C63" s="139">
        <v>202</v>
      </c>
      <c r="D63" s="38" t="s">
        <v>18</v>
      </c>
      <c r="E63" s="122" t="s">
        <v>203</v>
      </c>
      <c r="F63" s="27" t="s">
        <v>204</v>
      </c>
      <c r="G63" s="131" t="s">
        <v>19</v>
      </c>
      <c r="H63" s="20">
        <v>39121</v>
      </c>
      <c r="I63" s="102">
        <f>(4826*2)</f>
        <v>9652</v>
      </c>
      <c r="J63" s="79" t="s">
        <v>182</v>
      </c>
      <c r="K63" s="132"/>
      <c r="L63" s="133" t="s">
        <v>6</v>
      </c>
    </row>
    <row r="64" spans="1:12" ht="67.5" x14ac:dyDescent="0.25">
      <c r="A64" s="7"/>
      <c r="B64" s="7" t="s">
        <v>20</v>
      </c>
      <c r="C64" s="124">
        <v>118</v>
      </c>
      <c r="D64" s="7" t="s">
        <v>21</v>
      </c>
      <c r="E64" s="122" t="s">
        <v>205</v>
      </c>
      <c r="F64" s="27" t="s">
        <v>206</v>
      </c>
      <c r="G64" s="131" t="s">
        <v>19</v>
      </c>
      <c r="H64" s="140">
        <v>39209</v>
      </c>
      <c r="I64" s="82">
        <f>(4641*2)</f>
        <v>9282</v>
      </c>
      <c r="J64" s="79" t="s">
        <v>182</v>
      </c>
      <c r="K64" s="132" t="s">
        <v>7</v>
      </c>
      <c r="L64" s="133"/>
    </row>
    <row r="65" spans="1:12" ht="67.5" x14ac:dyDescent="0.25">
      <c r="A65" s="7"/>
      <c r="B65" s="7" t="s">
        <v>20</v>
      </c>
      <c r="C65" s="124">
        <v>390</v>
      </c>
      <c r="D65" s="7" t="s">
        <v>21</v>
      </c>
      <c r="E65" s="141" t="s">
        <v>207</v>
      </c>
      <c r="F65" s="142" t="s">
        <v>206</v>
      </c>
      <c r="G65" s="127" t="s">
        <v>19</v>
      </c>
      <c r="H65" s="143">
        <v>39506</v>
      </c>
      <c r="I65" s="82">
        <f>(4641*2)</f>
        <v>9282</v>
      </c>
      <c r="J65" s="79" t="s">
        <v>182</v>
      </c>
      <c r="K65" s="128" t="s">
        <v>7</v>
      </c>
      <c r="L65" s="144"/>
    </row>
    <row r="66" spans="1:12" ht="67.5" x14ac:dyDescent="0.25">
      <c r="A66" s="7"/>
      <c r="B66" s="7" t="s">
        <v>9</v>
      </c>
      <c r="C66" s="124">
        <v>773</v>
      </c>
      <c r="D66" s="145" t="s">
        <v>21</v>
      </c>
      <c r="E66" s="146" t="s">
        <v>208</v>
      </c>
      <c r="F66" s="142" t="s">
        <v>209</v>
      </c>
      <c r="G66" s="147" t="s">
        <v>19</v>
      </c>
      <c r="H66" s="148">
        <v>42737</v>
      </c>
      <c r="I66" s="108">
        <f>(3600*2)</f>
        <v>7200</v>
      </c>
      <c r="J66" s="79" t="s">
        <v>182</v>
      </c>
      <c r="K66" s="128" t="s">
        <v>7</v>
      </c>
      <c r="L66" s="149"/>
    </row>
    <row r="67" spans="1:12" ht="67.5" x14ac:dyDescent="0.25">
      <c r="A67" s="7"/>
      <c r="B67" s="7" t="s">
        <v>9</v>
      </c>
      <c r="C67" s="124">
        <v>1292</v>
      </c>
      <c r="D67" s="145" t="s">
        <v>21</v>
      </c>
      <c r="E67" s="146" t="s">
        <v>210</v>
      </c>
      <c r="F67" s="142" t="s">
        <v>211</v>
      </c>
      <c r="G67" s="147" t="s">
        <v>19</v>
      </c>
      <c r="H67" s="148">
        <v>42492</v>
      </c>
      <c r="I67" s="102">
        <f>(3909*2)</f>
        <v>7818</v>
      </c>
      <c r="J67" s="79" t="s">
        <v>182</v>
      </c>
      <c r="K67" s="128" t="s">
        <v>7</v>
      </c>
      <c r="L67" s="149"/>
    </row>
    <row r="68" spans="1:12" ht="68.25" thickBot="1" x14ac:dyDescent="0.3">
      <c r="A68" s="55"/>
      <c r="B68" s="55" t="s">
        <v>20</v>
      </c>
      <c r="C68" s="150">
        <v>392</v>
      </c>
      <c r="D68" s="55" t="s">
        <v>18</v>
      </c>
      <c r="E68" s="151" t="s">
        <v>212</v>
      </c>
      <c r="F68" s="152" t="s">
        <v>85</v>
      </c>
      <c r="G68" s="153" t="s">
        <v>19</v>
      </c>
      <c r="H68" s="154">
        <v>39661</v>
      </c>
      <c r="I68" s="155">
        <f>(3318*2)</f>
        <v>6636</v>
      </c>
      <c r="J68" s="152" t="s">
        <v>182</v>
      </c>
      <c r="K68" s="156" t="s">
        <v>7</v>
      </c>
      <c r="L68" s="157"/>
    </row>
    <row r="69" spans="1:12" ht="112.5" x14ac:dyDescent="0.25">
      <c r="A69" s="5"/>
      <c r="B69" s="5" t="s">
        <v>20</v>
      </c>
      <c r="C69" s="6">
        <v>368</v>
      </c>
      <c r="D69" s="7" t="s">
        <v>18</v>
      </c>
      <c r="E69" s="16" t="s">
        <v>27</v>
      </c>
      <c r="F69" s="9" t="s">
        <v>26</v>
      </c>
      <c r="G69" s="10" t="s">
        <v>19</v>
      </c>
      <c r="H69" s="11">
        <v>39387</v>
      </c>
      <c r="I69" s="26">
        <f>(4322*2)</f>
        <v>8644</v>
      </c>
      <c r="J69" s="13" t="s">
        <v>24</v>
      </c>
      <c r="K69" s="14"/>
      <c r="L69" s="15" t="s">
        <v>6</v>
      </c>
    </row>
    <row r="70" spans="1:12" ht="112.5" x14ac:dyDescent="0.25">
      <c r="A70" s="5"/>
      <c r="B70" s="5" t="s">
        <v>20</v>
      </c>
      <c r="C70" s="6">
        <v>474</v>
      </c>
      <c r="D70" s="7" t="s">
        <v>18</v>
      </c>
      <c r="E70" s="16" t="s">
        <v>28</v>
      </c>
      <c r="F70" s="9" t="s">
        <v>29</v>
      </c>
      <c r="G70" s="10" t="s">
        <v>19</v>
      </c>
      <c r="H70" s="11">
        <v>39692</v>
      </c>
      <c r="I70" s="26">
        <f>(4322*2)</f>
        <v>8644</v>
      </c>
      <c r="J70" s="13" t="s">
        <v>24</v>
      </c>
      <c r="K70" s="14"/>
      <c r="L70" s="15" t="s">
        <v>6</v>
      </c>
    </row>
    <row r="71" spans="1:12" ht="112.5" x14ac:dyDescent="0.25">
      <c r="A71" s="5"/>
      <c r="B71" s="5" t="s">
        <v>9</v>
      </c>
      <c r="C71" s="6">
        <v>1155</v>
      </c>
      <c r="D71" s="7" t="s">
        <v>18</v>
      </c>
      <c r="E71" s="16" t="s">
        <v>30</v>
      </c>
      <c r="F71" s="9" t="s">
        <v>29</v>
      </c>
      <c r="G71" s="10" t="s">
        <v>19</v>
      </c>
      <c r="H71" s="11">
        <v>42278</v>
      </c>
      <c r="I71" s="12">
        <f t="shared" ref="I68:I72" si="1">(4022*2)</f>
        <v>8044</v>
      </c>
      <c r="J71" s="13" t="s">
        <v>24</v>
      </c>
      <c r="K71" s="14"/>
      <c r="L71" s="15" t="s">
        <v>6</v>
      </c>
    </row>
    <row r="72" spans="1:12" ht="112.5" x14ac:dyDescent="0.25">
      <c r="A72" s="5"/>
      <c r="B72" s="5" t="s">
        <v>20</v>
      </c>
      <c r="C72" s="6">
        <v>697</v>
      </c>
      <c r="D72" s="7" t="s">
        <v>18</v>
      </c>
      <c r="E72" s="16" t="s">
        <v>31</v>
      </c>
      <c r="F72" s="9" t="s">
        <v>29</v>
      </c>
      <c r="G72" s="10" t="s">
        <v>19</v>
      </c>
      <c r="H72" s="11">
        <v>40315</v>
      </c>
      <c r="I72" s="12">
        <f t="shared" si="1"/>
        <v>8044</v>
      </c>
      <c r="J72" s="13" t="s">
        <v>24</v>
      </c>
      <c r="K72" s="14"/>
      <c r="L72" s="15" t="s">
        <v>6</v>
      </c>
    </row>
    <row r="73" spans="1:12" ht="112.5" x14ac:dyDescent="0.25">
      <c r="A73" s="5"/>
      <c r="B73" s="5" t="s">
        <v>20</v>
      </c>
      <c r="C73" s="6">
        <v>633</v>
      </c>
      <c r="D73" s="7" t="s">
        <v>18</v>
      </c>
      <c r="E73" s="21" t="s">
        <v>32</v>
      </c>
      <c r="F73" s="17" t="s">
        <v>33</v>
      </c>
      <c r="G73" s="10" t="s">
        <v>19</v>
      </c>
      <c r="H73" s="23">
        <v>40182</v>
      </c>
      <c r="I73" s="26">
        <f>(4322*2)</f>
        <v>8644</v>
      </c>
      <c r="J73" s="13" t="s">
        <v>24</v>
      </c>
      <c r="K73" s="14"/>
      <c r="L73" s="25" t="s">
        <v>6</v>
      </c>
    </row>
    <row r="74" spans="1:12" ht="112.5" x14ac:dyDescent="0.25">
      <c r="A74" s="5"/>
      <c r="B74" s="5" t="s">
        <v>9</v>
      </c>
      <c r="C74" s="6">
        <v>989</v>
      </c>
      <c r="D74" s="7" t="s">
        <v>18</v>
      </c>
      <c r="E74" s="21" t="s">
        <v>34</v>
      </c>
      <c r="F74" s="17" t="s">
        <v>25</v>
      </c>
      <c r="G74" s="10" t="s">
        <v>19</v>
      </c>
      <c r="H74" s="11">
        <v>42278</v>
      </c>
      <c r="I74" s="12">
        <f>(2163*2)</f>
        <v>4326</v>
      </c>
      <c r="J74" s="13" t="s">
        <v>24</v>
      </c>
      <c r="K74" s="14" t="s">
        <v>7</v>
      </c>
      <c r="L74" s="15"/>
    </row>
    <row r="75" spans="1:12" ht="112.5" x14ac:dyDescent="0.25">
      <c r="A75" s="5"/>
      <c r="B75" s="5" t="s">
        <v>9</v>
      </c>
      <c r="C75" s="6">
        <v>1403</v>
      </c>
      <c r="D75" s="7" t="s">
        <v>18</v>
      </c>
      <c r="E75" s="21" t="s">
        <v>35</v>
      </c>
      <c r="F75" s="17" t="s">
        <v>36</v>
      </c>
      <c r="G75" s="10" t="s">
        <v>19</v>
      </c>
      <c r="H75" s="11">
        <v>42857</v>
      </c>
      <c r="I75" s="12">
        <f t="shared" ref="I75:I80" si="2">(2163*2)</f>
        <v>4326</v>
      </c>
      <c r="J75" s="13" t="s">
        <v>24</v>
      </c>
      <c r="K75" s="14"/>
      <c r="L75" s="15" t="s">
        <v>6</v>
      </c>
    </row>
    <row r="76" spans="1:12" ht="112.5" x14ac:dyDescent="0.25">
      <c r="A76" s="5"/>
      <c r="B76" s="5" t="s">
        <v>9</v>
      </c>
      <c r="C76" s="6">
        <v>1322</v>
      </c>
      <c r="D76" s="7" t="s">
        <v>18</v>
      </c>
      <c r="E76" s="21" t="s">
        <v>37</v>
      </c>
      <c r="F76" s="17" t="s">
        <v>38</v>
      </c>
      <c r="G76" s="10" t="s">
        <v>19</v>
      </c>
      <c r="H76" s="23">
        <v>42597</v>
      </c>
      <c r="I76" s="12">
        <f t="shared" si="2"/>
        <v>4326</v>
      </c>
      <c r="J76" s="13" t="s">
        <v>24</v>
      </c>
      <c r="K76" s="14" t="s">
        <v>7</v>
      </c>
      <c r="L76" s="25"/>
    </row>
    <row r="77" spans="1:12" ht="112.5" x14ac:dyDescent="0.25">
      <c r="A77" s="5"/>
      <c r="B77" s="5" t="s">
        <v>9</v>
      </c>
      <c r="C77" s="6">
        <v>578</v>
      </c>
      <c r="D77" s="7" t="s">
        <v>18</v>
      </c>
      <c r="E77" s="21" t="s">
        <v>39</v>
      </c>
      <c r="F77" s="17" t="s">
        <v>40</v>
      </c>
      <c r="G77" s="10" t="s">
        <v>19</v>
      </c>
      <c r="H77" s="23">
        <v>42317</v>
      </c>
      <c r="I77" s="12">
        <f t="shared" si="2"/>
        <v>4326</v>
      </c>
      <c r="J77" s="13" t="s">
        <v>24</v>
      </c>
      <c r="K77" s="14" t="s">
        <v>7</v>
      </c>
      <c r="L77" s="25"/>
    </row>
    <row r="78" spans="1:12" ht="112.5" x14ac:dyDescent="0.25">
      <c r="A78" s="5"/>
      <c r="B78" s="5" t="s">
        <v>9</v>
      </c>
      <c r="C78" s="6">
        <v>931</v>
      </c>
      <c r="D78" s="7" t="s">
        <v>18</v>
      </c>
      <c r="E78" s="21" t="s">
        <v>41</v>
      </c>
      <c r="F78" s="17" t="s">
        <v>40</v>
      </c>
      <c r="G78" s="10" t="s">
        <v>19</v>
      </c>
      <c r="H78" s="23">
        <v>42317</v>
      </c>
      <c r="I78" s="12">
        <f t="shared" si="2"/>
        <v>4326</v>
      </c>
      <c r="J78" s="13" t="s">
        <v>24</v>
      </c>
      <c r="K78" s="14" t="s">
        <v>7</v>
      </c>
      <c r="L78" s="25"/>
    </row>
    <row r="79" spans="1:12" ht="112.5" x14ac:dyDescent="0.25">
      <c r="A79" s="5"/>
      <c r="B79" s="5" t="s">
        <v>9</v>
      </c>
      <c r="C79" s="6"/>
      <c r="D79" s="7" t="s">
        <v>18</v>
      </c>
      <c r="E79" s="21" t="s">
        <v>42</v>
      </c>
      <c r="F79" s="17" t="s">
        <v>40</v>
      </c>
      <c r="G79" s="10" t="s">
        <v>19</v>
      </c>
      <c r="H79" s="23">
        <v>42891</v>
      </c>
      <c r="I79" s="12">
        <f t="shared" si="2"/>
        <v>4326</v>
      </c>
      <c r="J79" s="13" t="s">
        <v>24</v>
      </c>
      <c r="K79" s="14" t="s">
        <v>7</v>
      </c>
      <c r="L79" s="25"/>
    </row>
    <row r="80" spans="1:12" ht="112.5" x14ac:dyDescent="0.25">
      <c r="A80" s="5"/>
      <c r="B80" s="5" t="s">
        <v>9</v>
      </c>
      <c r="C80" s="6">
        <v>1190</v>
      </c>
      <c r="D80" s="7" t="s">
        <v>18</v>
      </c>
      <c r="E80" s="21" t="s">
        <v>43</v>
      </c>
      <c r="F80" s="17" t="s">
        <v>44</v>
      </c>
      <c r="G80" s="10" t="s">
        <v>19</v>
      </c>
      <c r="H80" s="23">
        <v>42317</v>
      </c>
      <c r="I80" s="12">
        <f t="shared" si="2"/>
        <v>4326</v>
      </c>
      <c r="J80" s="13" t="s">
        <v>24</v>
      </c>
      <c r="K80" s="14" t="s">
        <v>7</v>
      </c>
      <c r="L80" s="25"/>
    </row>
    <row r="81" spans="1:12" ht="112.5" x14ac:dyDescent="0.25">
      <c r="A81" s="5"/>
      <c r="B81" s="5" t="s">
        <v>9</v>
      </c>
      <c r="C81" s="6">
        <v>1145</v>
      </c>
      <c r="D81" s="7" t="s">
        <v>18</v>
      </c>
      <c r="E81" s="16" t="s">
        <v>45</v>
      </c>
      <c r="F81" s="9" t="s">
        <v>46</v>
      </c>
      <c r="G81" s="10" t="s">
        <v>19</v>
      </c>
      <c r="H81" s="11">
        <v>42278</v>
      </c>
      <c r="I81" s="12">
        <f>(3786*2)</f>
        <v>7572</v>
      </c>
      <c r="J81" s="13" t="s">
        <v>24</v>
      </c>
      <c r="K81" s="14" t="s">
        <v>7</v>
      </c>
      <c r="L81" s="15"/>
    </row>
    <row r="82" spans="1:12" ht="101.25" x14ac:dyDescent="0.25">
      <c r="A82" s="5"/>
      <c r="B82" s="5" t="s">
        <v>5</v>
      </c>
      <c r="C82" s="34">
        <v>1168</v>
      </c>
      <c r="D82" s="35" t="s">
        <v>18</v>
      </c>
      <c r="E82" s="16" t="s">
        <v>47</v>
      </c>
      <c r="F82" s="9" t="s">
        <v>48</v>
      </c>
      <c r="G82" s="10" t="s">
        <v>19</v>
      </c>
      <c r="H82" s="11">
        <v>42278</v>
      </c>
      <c r="I82" s="12">
        <f>(9734*2)</f>
        <v>19468</v>
      </c>
      <c r="J82" s="13" t="s">
        <v>49</v>
      </c>
      <c r="K82" s="14" t="s">
        <v>7</v>
      </c>
      <c r="L82" s="15"/>
    </row>
    <row r="83" spans="1:12" ht="101.25" x14ac:dyDescent="0.25">
      <c r="A83" s="5"/>
      <c r="B83" s="5" t="s">
        <v>9</v>
      </c>
      <c r="C83" s="18">
        <v>1222</v>
      </c>
      <c r="D83" s="19" t="s">
        <v>21</v>
      </c>
      <c r="E83" s="27" t="s">
        <v>50</v>
      </c>
      <c r="F83" s="9" t="s">
        <v>51</v>
      </c>
      <c r="G83" s="10" t="s">
        <v>19</v>
      </c>
      <c r="H83" s="36">
        <v>42385</v>
      </c>
      <c r="I83" s="12">
        <f>(3640*2)</f>
        <v>7280</v>
      </c>
      <c r="J83" s="13" t="s">
        <v>49</v>
      </c>
      <c r="K83" s="14" t="s">
        <v>7</v>
      </c>
      <c r="L83" s="37"/>
    </row>
    <row r="84" spans="1:12" ht="101.25" x14ac:dyDescent="0.25">
      <c r="A84" s="5"/>
      <c r="B84" s="5" t="s">
        <v>9</v>
      </c>
      <c r="C84" s="18">
        <v>1349</v>
      </c>
      <c r="D84" s="19" t="s">
        <v>18</v>
      </c>
      <c r="E84" s="27" t="s">
        <v>52</v>
      </c>
      <c r="F84" s="9" t="s">
        <v>53</v>
      </c>
      <c r="G84" s="10" t="s">
        <v>19</v>
      </c>
      <c r="H84" s="36">
        <v>42689</v>
      </c>
      <c r="I84" s="12">
        <f>(5408*2)</f>
        <v>10816</v>
      </c>
      <c r="J84" s="13" t="s">
        <v>49</v>
      </c>
      <c r="K84" s="14" t="s">
        <v>7</v>
      </c>
      <c r="L84" s="37"/>
    </row>
    <row r="85" spans="1:12" ht="101.25" x14ac:dyDescent="0.25">
      <c r="A85" s="5"/>
      <c r="B85" s="5" t="s">
        <v>20</v>
      </c>
      <c r="C85" s="6">
        <v>505</v>
      </c>
      <c r="D85" s="19" t="s">
        <v>21</v>
      </c>
      <c r="E85" s="8" t="s">
        <v>54</v>
      </c>
      <c r="F85" s="9" t="s">
        <v>55</v>
      </c>
      <c r="G85" s="10" t="s">
        <v>19</v>
      </c>
      <c r="H85" s="23">
        <v>39818</v>
      </c>
      <c r="I85" s="12">
        <f>(3318*2)</f>
        <v>6636</v>
      </c>
      <c r="J85" s="13" t="s">
        <v>49</v>
      </c>
      <c r="K85" s="14" t="s">
        <v>7</v>
      </c>
      <c r="L85" s="25"/>
    </row>
    <row r="86" spans="1:12" x14ac:dyDescent="0.25">
      <c r="A86" s="5"/>
      <c r="B86" s="5"/>
      <c r="C86" s="6"/>
      <c r="D86" s="7"/>
      <c r="E86" s="16"/>
      <c r="F86" s="17" t="s">
        <v>56</v>
      </c>
      <c r="G86" s="10" t="s">
        <v>22</v>
      </c>
      <c r="H86" s="11"/>
      <c r="I86" s="12"/>
      <c r="J86" s="13"/>
      <c r="K86" s="14"/>
      <c r="L86" s="15"/>
    </row>
    <row r="87" spans="1:12" ht="101.25" x14ac:dyDescent="0.25">
      <c r="A87" s="5"/>
      <c r="B87" s="5" t="s">
        <v>9</v>
      </c>
      <c r="C87" s="6">
        <v>1189</v>
      </c>
      <c r="D87" s="7" t="s">
        <v>18</v>
      </c>
      <c r="E87" s="16" t="s">
        <v>57</v>
      </c>
      <c r="F87" s="9" t="s">
        <v>58</v>
      </c>
      <c r="G87" s="10" t="s">
        <v>19</v>
      </c>
      <c r="H87" s="11">
        <v>42327</v>
      </c>
      <c r="I87" s="12">
        <f>(6436*2)</f>
        <v>12872</v>
      </c>
      <c r="J87" s="13" t="s">
        <v>49</v>
      </c>
      <c r="K87" s="14"/>
      <c r="L87" s="15" t="s">
        <v>6</v>
      </c>
    </row>
    <row r="88" spans="1:12" ht="101.25" x14ac:dyDescent="0.25">
      <c r="A88" s="5"/>
      <c r="B88" s="5" t="s">
        <v>9</v>
      </c>
      <c r="C88" s="6">
        <v>1286</v>
      </c>
      <c r="D88" s="7" t="s">
        <v>18</v>
      </c>
      <c r="E88" s="16" t="s">
        <v>59</v>
      </c>
      <c r="F88" s="9" t="s">
        <v>58</v>
      </c>
      <c r="G88" s="10" t="s">
        <v>19</v>
      </c>
      <c r="H88" s="11">
        <v>42513</v>
      </c>
      <c r="I88" s="26">
        <f>(6435*2)</f>
        <v>12870</v>
      </c>
      <c r="J88" s="13" t="s">
        <v>49</v>
      </c>
      <c r="K88" s="14" t="s">
        <v>7</v>
      </c>
      <c r="L88" s="15"/>
    </row>
    <row r="89" spans="1:12" ht="101.25" x14ac:dyDescent="0.25">
      <c r="A89" s="5"/>
      <c r="B89" s="5" t="s">
        <v>20</v>
      </c>
      <c r="C89" s="6">
        <v>356</v>
      </c>
      <c r="D89" s="7" t="s">
        <v>18</v>
      </c>
      <c r="E89" s="16" t="s">
        <v>60</v>
      </c>
      <c r="F89" s="9" t="s">
        <v>61</v>
      </c>
      <c r="G89" s="10" t="s">
        <v>19</v>
      </c>
      <c r="H89" s="11">
        <v>36770</v>
      </c>
      <c r="I89" s="26">
        <f>(6435*2)</f>
        <v>12870</v>
      </c>
      <c r="J89" s="13" t="s">
        <v>49</v>
      </c>
      <c r="K89" s="14"/>
      <c r="L89" s="15" t="s">
        <v>6</v>
      </c>
    </row>
    <row r="90" spans="1:12" ht="101.25" x14ac:dyDescent="0.25">
      <c r="A90" s="5"/>
      <c r="B90" s="5" t="s">
        <v>20</v>
      </c>
      <c r="C90" s="6">
        <v>440</v>
      </c>
      <c r="D90" s="7" t="s">
        <v>18</v>
      </c>
      <c r="E90" s="16" t="s">
        <v>62</v>
      </c>
      <c r="F90" s="9" t="s">
        <v>61</v>
      </c>
      <c r="G90" s="10" t="s">
        <v>19</v>
      </c>
      <c r="H90" s="11">
        <v>39449</v>
      </c>
      <c r="I90" s="26">
        <f>(6435*2)</f>
        <v>12870</v>
      </c>
      <c r="J90" s="13" t="s">
        <v>49</v>
      </c>
      <c r="K90" s="14" t="s">
        <v>7</v>
      </c>
      <c r="L90" s="15"/>
    </row>
    <row r="91" spans="1:12" ht="101.25" x14ac:dyDescent="0.25">
      <c r="A91" s="5"/>
      <c r="B91" s="5" t="s">
        <v>20</v>
      </c>
      <c r="C91" s="6">
        <v>751</v>
      </c>
      <c r="D91" s="7" t="s">
        <v>18</v>
      </c>
      <c r="E91" s="16" t="s">
        <v>63</v>
      </c>
      <c r="F91" s="9" t="s">
        <v>61</v>
      </c>
      <c r="G91" s="10" t="s">
        <v>19</v>
      </c>
      <c r="H91" s="11">
        <v>40591</v>
      </c>
      <c r="I91" s="26">
        <f>(6435*2)</f>
        <v>12870</v>
      </c>
      <c r="J91" s="13" t="s">
        <v>49</v>
      </c>
      <c r="K91" s="14" t="s">
        <v>7</v>
      </c>
      <c r="L91" s="15"/>
    </row>
    <row r="92" spans="1:12" ht="101.25" x14ac:dyDescent="0.25">
      <c r="A92" s="5"/>
      <c r="B92" s="5" t="s">
        <v>9</v>
      </c>
      <c r="C92" s="6">
        <v>1287</v>
      </c>
      <c r="D92" s="7" t="s">
        <v>18</v>
      </c>
      <c r="E92" s="16" t="s">
        <v>64</v>
      </c>
      <c r="F92" s="9" t="s">
        <v>61</v>
      </c>
      <c r="G92" s="10" t="s">
        <v>19</v>
      </c>
      <c r="H92" s="11">
        <v>42483</v>
      </c>
      <c r="I92" s="26">
        <f>(6435*2)</f>
        <v>12870</v>
      </c>
      <c r="J92" s="13" t="s">
        <v>49</v>
      </c>
      <c r="K92" s="14" t="s">
        <v>7</v>
      </c>
      <c r="L92" s="15"/>
    </row>
    <row r="93" spans="1:12" ht="101.25" x14ac:dyDescent="0.25">
      <c r="A93" s="5"/>
      <c r="B93" s="5" t="s">
        <v>20</v>
      </c>
      <c r="C93" s="34">
        <v>632</v>
      </c>
      <c r="D93" s="35" t="s">
        <v>18</v>
      </c>
      <c r="E93" s="16" t="s">
        <v>65</v>
      </c>
      <c r="F93" s="9" t="s">
        <v>66</v>
      </c>
      <c r="G93" s="10" t="s">
        <v>19</v>
      </c>
      <c r="H93" s="11">
        <v>40182</v>
      </c>
      <c r="I93" s="12">
        <f>(4022*2)</f>
        <v>8044</v>
      </c>
      <c r="J93" s="13" t="s">
        <v>49</v>
      </c>
      <c r="K93" s="14" t="s">
        <v>7</v>
      </c>
      <c r="L93" s="15"/>
    </row>
    <row r="94" spans="1:12" ht="101.25" x14ac:dyDescent="0.25">
      <c r="A94" s="5"/>
      <c r="B94" s="5" t="s">
        <v>9</v>
      </c>
      <c r="C94" s="34">
        <v>1259</v>
      </c>
      <c r="D94" s="35" t="s">
        <v>18</v>
      </c>
      <c r="E94" s="16" t="s">
        <v>67</v>
      </c>
      <c r="F94" s="9" t="s">
        <v>66</v>
      </c>
      <c r="G94" s="10" t="s">
        <v>19</v>
      </c>
      <c r="H94" s="11">
        <v>42430</v>
      </c>
      <c r="I94" s="12">
        <f>(4065*2)</f>
        <v>8130</v>
      </c>
      <c r="J94" s="13" t="s">
        <v>49</v>
      </c>
      <c r="K94" s="14" t="s">
        <v>7</v>
      </c>
      <c r="L94" s="15"/>
    </row>
    <row r="95" spans="1:12" ht="101.25" x14ac:dyDescent="0.25">
      <c r="A95" s="5"/>
      <c r="B95" s="5" t="s">
        <v>9</v>
      </c>
      <c r="C95" s="34">
        <v>1363</v>
      </c>
      <c r="D95" s="35" t="s">
        <v>18</v>
      </c>
      <c r="E95" s="16" t="s">
        <v>68</v>
      </c>
      <c r="F95" s="9" t="s">
        <v>66</v>
      </c>
      <c r="G95" s="10" t="s">
        <v>19</v>
      </c>
      <c r="H95" s="11">
        <v>42758</v>
      </c>
      <c r="I95" s="12">
        <f>(4065*2)</f>
        <v>8130</v>
      </c>
      <c r="J95" s="13" t="s">
        <v>49</v>
      </c>
      <c r="K95" s="14" t="s">
        <v>7</v>
      </c>
      <c r="L95" s="15"/>
    </row>
    <row r="96" spans="1:12" ht="101.25" x14ac:dyDescent="0.25">
      <c r="A96" s="5"/>
      <c r="B96" s="5" t="s">
        <v>9</v>
      </c>
      <c r="C96" s="34">
        <v>1362</v>
      </c>
      <c r="D96" s="35" t="s">
        <v>18</v>
      </c>
      <c r="E96" s="16" t="s">
        <v>69</v>
      </c>
      <c r="F96" s="9" t="s">
        <v>66</v>
      </c>
      <c r="G96" s="10" t="s">
        <v>19</v>
      </c>
      <c r="H96" s="11">
        <v>42758</v>
      </c>
      <c r="I96" s="12">
        <f>(4065*2)</f>
        <v>8130</v>
      </c>
      <c r="J96" s="13" t="s">
        <v>49</v>
      </c>
      <c r="K96" s="14" t="s">
        <v>7</v>
      </c>
      <c r="L96" s="15"/>
    </row>
    <row r="97" spans="1:12" ht="101.25" x14ac:dyDescent="0.25">
      <c r="A97" s="5"/>
      <c r="B97" s="5" t="s">
        <v>9</v>
      </c>
      <c r="C97" s="6">
        <v>922</v>
      </c>
      <c r="D97" s="7" t="s">
        <v>18</v>
      </c>
      <c r="E97" s="16" t="s">
        <v>70</v>
      </c>
      <c r="F97" s="9" t="s">
        <v>71</v>
      </c>
      <c r="G97" s="10" t="s">
        <v>19</v>
      </c>
      <c r="H97" s="11">
        <v>41290</v>
      </c>
      <c r="I97" s="12">
        <f>(4182*2)</f>
        <v>8364</v>
      </c>
      <c r="J97" s="13" t="s">
        <v>49</v>
      </c>
      <c r="K97" s="14" t="s">
        <v>7</v>
      </c>
      <c r="L97" s="15"/>
    </row>
    <row r="98" spans="1:12" ht="101.25" x14ac:dyDescent="0.25">
      <c r="A98" s="5"/>
      <c r="B98" s="5" t="s">
        <v>9</v>
      </c>
      <c r="C98" s="34">
        <v>990</v>
      </c>
      <c r="D98" s="35" t="s">
        <v>18</v>
      </c>
      <c r="E98" s="16" t="s">
        <v>72</v>
      </c>
      <c r="F98" s="9" t="s">
        <v>71</v>
      </c>
      <c r="G98" s="10" t="s">
        <v>19</v>
      </c>
      <c r="H98" s="36">
        <v>41534</v>
      </c>
      <c r="I98" s="12">
        <f>(4022*2)</f>
        <v>8044</v>
      </c>
      <c r="J98" s="13" t="s">
        <v>49</v>
      </c>
      <c r="K98" s="14" t="s">
        <v>7</v>
      </c>
      <c r="L98" s="37"/>
    </row>
    <row r="99" spans="1:12" ht="101.25" x14ac:dyDescent="0.25">
      <c r="A99" s="5"/>
      <c r="B99" s="5" t="s">
        <v>20</v>
      </c>
      <c r="C99" s="6">
        <v>687</v>
      </c>
      <c r="D99" s="7" t="s">
        <v>18</v>
      </c>
      <c r="E99" s="16" t="s">
        <v>73</v>
      </c>
      <c r="F99" s="9" t="s">
        <v>74</v>
      </c>
      <c r="G99" s="10" t="s">
        <v>19</v>
      </c>
      <c r="H99" s="11">
        <v>40294</v>
      </c>
      <c r="I99" s="12">
        <f>(5390*2)</f>
        <v>10780</v>
      </c>
      <c r="J99" s="13" t="s">
        <v>49</v>
      </c>
      <c r="K99" s="14"/>
      <c r="L99" s="15" t="s">
        <v>6</v>
      </c>
    </row>
    <row r="100" spans="1:12" ht="101.25" x14ac:dyDescent="0.25">
      <c r="A100" s="5"/>
      <c r="B100" s="5" t="s">
        <v>9</v>
      </c>
      <c r="C100" s="6">
        <v>1169</v>
      </c>
      <c r="D100" s="7" t="s">
        <v>18</v>
      </c>
      <c r="E100" s="16" t="s">
        <v>75</v>
      </c>
      <c r="F100" s="9" t="s">
        <v>76</v>
      </c>
      <c r="G100" s="10" t="s">
        <v>19</v>
      </c>
      <c r="H100" s="11">
        <v>42278</v>
      </c>
      <c r="I100" s="12">
        <f>(4826*2)</f>
        <v>9652</v>
      </c>
      <c r="J100" s="13" t="s">
        <v>49</v>
      </c>
      <c r="K100" s="14"/>
      <c r="L100" s="15" t="s">
        <v>6</v>
      </c>
    </row>
    <row r="101" spans="1:12" ht="101.25" x14ac:dyDescent="0.25">
      <c r="A101" s="5"/>
      <c r="B101" s="5" t="s">
        <v>9</v>
      </c>
      <c r="C101" s="6">
        <v>801</v>
      </c>
      <c r="D101" s="7" t="s">
        <v>18</v>
      </c>
      <c r="E101" s="16" t="s">
        <v>77</v>
      </c>
      <c r="F101" s="17" t="s">
        <v>78</v>
      </c>
      <c r="G101" s="10" t="s">
        <v>19</v>
      </c>
      <c r="H101" s="11">
        <v>41730</v>
      </c>
      <c r="I101" s="12">
        <f>(3521*2)</f>
        <v>7042</v>
      </c>
      <c r="J101" s="13" t="s">
        <v>49</v>
      </c>
      <c r="K101" s="14"/>
      <c r="L101" s="15" t="s">
        <v>6</v>
      </c>
    </row>
    <row r="102" spans="1:12" ht="101.25" x14ac:dyDescent="0.25">
      <c r="A102" s="5"/>
      <c r="B102" s="5" t="s">
        <v>20</v>
      </c>
      <c r="C102" s="6">
        <v>690</v>
      </c>
      <c r="D102" s="7" t="s">
        <v>18</v>
      </c>
      <c r="E102" s="16" t="s">
        <v>79</v>
      </c>
      <c r="F102" s="9" t="s">
        <v>80</v>
      </c>
      <c r="G102" s="10" t="s">
        <v>19</v>
      </c>
      <c r="H102" s="11">
        <v>40303</v>
      </c>
      <c r="I102" s="12">
        <f>(4022*2)</f>
        <v>8044</v>
      </c>
      <c r="J102" s="13" t="s">
        <v>49</v>
      </c>
      <c r="K102" s="14"/>
      <c r="L102" s="15" t="s">
        <v>6</v>
      </c>
    </row>
    <row r="103" spans="1:12" ht="101.25" x14ac:dyDescent="0.25">
      <c r="A103" s="5"/>
      <c r="B103" s="5" t="s">
        <v>20</v>
      </c>
      <c r="C103" s="6">
        <v>359</v>
      </c>
      <c r="D103" s="7" t="s">
        <v>18</v>
      </c>
      <c r="E103" s="16" t="s">
        <v>81</v>
      </c>
      <c r="F103" s="9" t="s">
        <v>82</v>
      </c>
      <c r="G103" s="10" t="s">
        <v>19</v>
      </c>
      <c r="H103" s="11">
        <v>39153</v>
      </c>
      <c r="I103" s="12">
        <f>(4022*2)</f>
        <v>8044</v>
      </c>
      <c r="J103" s="13" t="s">
        <v>49</v>
      </c>
      <c r="K103" s="14"/>
      <c r="L103" s="15" t="s">
        <v>6</v>
      </c>
    </row>
    <row r="104" spans="1:12" ht="101.25" x14ac:dyDescent="0.25">
      <c r="A104" s="5"/>
      <c r="B104" s="5" t="s">
        <v>20</v>
      </c>
      <c r="C104" s="6">
        <v>360</v>
      </c>
      <c r="D104" s="7" t="s">
        <v>18</v>
      </c>
      <c r="E104" s="16" t="s">
        <v>83</v>
      </c>
      <c r="F104" s="9" t="s">
        <v>82</v>
      </c>
      <c r="G104" s="10" t="s">
        <v>19</v>
      </c>
      <c r="H104" s="11">
        <v>39153</v>
      </c>
      <c r="I104" s="12">
        <f>(4022*2)</f>
        <v>8044</v>
      </c>
      <c r="J104" s="13" t="s">
        <v>49</v>
      </c>
      <c r="K104" s="14"/>
      <c r="L104" s="15" t="s">
        <v>6</v>
      </c>
    </row>
    <row r="105" spans="1:12" ht="101.25" x14ac:dyDescent="0.25">
      <c r="A105" s="5"/>
      <c r="B105" s="5" t="s">
        <v>20</v>
      </c>
      <c r="C105" s="6">
        <v>569</v>
      </c>
      <c r="D105" s="7" t="s">
        <v>18</v>
      </c>
      <c r="E105" s="16" t="s">
        <v>84</v>
      </c>
      <c r="F105" s="9" t="s">
        <v>85</v>
      </c>
      <c r="G105" s="10" t="s">
        <v>19</v>
      </c>
      <c r="H105" s="11">
        <v>39902</v>
      </c>
      <c r="I105" s="12">
        <f>(3318*2)</f>
        <v>6636</v>
      </c>
      <c r="J105" s="13" t="s">
        <v>49</v>
      </c>
      <c r="K105" s="14" t="s">
        <v>7</v>
      </c>
      <c r="L105" s="15"/>
    </row>
    <row r="106" spans="1:12" x14ac:dyDescent="0.25">
      <c r="A106" s="5"/>
      <c r="B106" s="5"/>
      <c r="C106" s="18"/>
      <c r="D106" s="19"/>
      <c r="E106" s="27"/>
      <c r="F106" s="9" t="s">
        <v>86</v>
      </c>
      <c r="G106" s="10" t="s">
        <v>22</v>
      </c>
      <c r="H106" s="36"/>
      <c r="I106" s="12"/>
      <c r="J106" s="13"/>
      <c r="K106" s="14"/>
      <c r="L106" s="37"/>
    </row>
    <row r="107" spans="1:12" ht="90" x14ac:dyDescent="0.25">
      <c r="A107" s="5"/>
      <c r="B107" s="5" t="s">
        <v>5</v>
      </c>
      <c r="C107" s="6">
        <v>459</v>
      </c>
      <c r="D107" s="7" t="s">
        <v>18</v>
      </c>
      <c r="E107" s="29" t="s">
        <v>87</v>
      </c>
      <c r="F107" s="17" t="s">
        <v>88</v>
      </c>
      <c r="G107" s="10" t="s">
        <v>19</v>
      </c>
      <c r="H107" s="11">
        <v>42278</v>
      </c>
      <c r="I107" s="12">
        <f>(6490*2)</f>
        <v>12980</v>
      </c>
      <c r="J107" s="13" t="s">
        <v>89</v>
      </c>
      <c r="K107" s="14"/>
      <c r="L107" s="15" t="s">
        <v>6</v>
      </c>
    </row>
    <row r="108" spans="1:12" ht="90" x14ac:dyDescent="0.25">
      <c r="A108" s="38"/>
      <c r="B108" s="38" t="s">
        <v>20</v>
      </c>
      <c r="C108" s="39">
        <v>242</v>
      </c>
      <c r="D108" s="38" t="s">
        <v>18</v>
      </c>
      <c r="E108" s="40" t="s">
        <v>90</v>
      </c>
      <c r="F108" s="21" t="s">
        <v>91</v>
      </c>
      <c r="G108" s="34" t="s">
        <v>19</v>
      </c>
      <c r="H108" s="41">
        <v>35812</v>
      </c>
      <c r="I108" s="31">
        <f>(6316*2)</f>
        <v>12632</v>
      </c>
      <c r="J108" s="13" t="s">
        <v>89</v>
      </c>
      <c r="K108" s="34"/>
      <c r="L108" s="42" t="s">
        <v>6</v>
      </c>
    </row>
    <row r="109" spans="1:12" ht="90" x14ac:dyDescent="0.25">
      <c r="A109" s="30"/>
      <c r="B109" s="30" t="s">
        <v>20</v>
      </c>
      <c r="C109" s="43">
        <v>666</v>
      </c>
      <c r="D109" s="30" t="s">
        <v>18</v>
      </c>
      <c r="E109" s="17" t="s">
        <v>92</v>
      </c>
      <c r="F109" s="21" t="s">
        <v>91</v>
      </c>
      <c r="G109" s="22" t="s">
        <v>19</v>
      </c>
      <c r="H109" s="44">
        <v>40224</v>
      </c>
      <c r="I109" s="45">
        <f>(5012*2)</f>
        <v>10024</v>
      </c>
      <c r="J109" s="13" t="s">
        <v>89</v>
      </c>
      <c r="K109" s="24" t="s">
        <v>7</v>
      </c>
      <c r="L109" s="42"/>
    </row>
    <row r="110" spans="1:12" ht="90" x14ac:dyDescent="0.25">
      <c r="A110" s="5"/>
      <c r="B110" s="5" t="s">
        <v>5</v>
      </c>
      <c r="C110" s="6">
        <v>1165</v>
      </c>
      <c r="D110" s="7" t="s">
        <v>18</v>
      </c>
      <c r="E110" s="16" t="s">
        <v>93</v>
      </c>
      <c r="F110" s="9" t="s">
        <v>94</v>
      </c>
      <c r="G110" s="10" t="s">
        <v>19</v>
      </c>
      <c r="H110" s="11">
        <v>42278</v>
      </c>
      <c r="I110" s="12">
        <f>(6490*2)</f>
        <v>12980</v>
      </c>
      <c r="J110" s="13" t="s">
        <v>89</v>
      </c>
      <c r="K110" s="14"/>
      <c r="L110" s="15" t="s">
        <v>6</v>
      </c>
    </row>
    <row r="111" spans="1:12" ht="90" x14ac:dyDescent="0.25">
      <c r="A111" s="5"/>
      <c r="B111" s="5" t="s">
        <v>5</v>
      </c>
      <c r="C111" s="6">
        <v>1166</v>
      </c>
      <c r="D111" s="7" t="s">
        <v>21</v>
      </c>
      <c r="E111" s="16" t="s">
        <v>95</v>
      </c>
      <c r="F111" s="9" t="s">
        <v>96</v>
      </c>
      <c r="G111" s="10" t="s">
        <v>19</v>
      </c>
      <c r="H111" s="11">
        <v>42278</v>
      </c>
      <c r="I111" s="12">
        <f>(7571*2)</f>
        <v>15142</v>
      </c>
      <c r="J111" s="13" t="s">
        <v>97</v>
      </c>
      <c r="K111" s="14" t="s">
        <v>7</v>
      </c>
      <c r="L111" s="15"/>
    </row>
    <row r="112" spans="1:12" ht="33.75" x14ac:dyDescent="0.25">
      <c r="A112" s="5"/>
      <c r="B112" s="5"/>
      <c r="C112" s="6"/>
      <c r="D112" s="7"/>
      <c r="E112" s="16"/>
      <c r="F112" s="9" t="s">
        <v>98</v>
      </c>
      <c r="G112" s="10" t="s">
        <v>22</v>
      </c>
      <c r="H112" s="11"/>
      <c r="I112" s="12"/>
      <c r="J112" s="13"/>
      <c r="K112" s="14"/>
      <c r="L112" s="15"/>
    </row>
    <row r="113" spans="1:12" ht="33.75" x14ac:dyDescent="0.25">
      <c r="A113" s="5"/>
      <c r="B113" s="5"/>
      <c r="C113" s="6"/>
      <c r="D113" s="7"/>
      <c r="E113" s="16"/>
      <c r="F113" s="9" t="s">
        <v>99</v>
      </c>
      <c r="G113" s="10" t="s">
        <v>22</v>
      </c>
      <c r="H113" s="11"/>
      <c r="I113" s="12"/>
      <c r="J113" s="13"/>
      <c r="K113" s="14"/>
      <c r="L113" s="15"/>
    </row>
    <row r="114" spans="1:12" ht="90" x14ac:dyDescent="0.25">
      <c r="A114" s="5"/>
      <c r="B114" s="5" t="s">
        <v>20</v>
      </c>
      <c r="C114" s="6">
        <v>373</v>
      </c>
      <c r="D114" s="7" t="s">
        <v>21</v>
      </c>
      <c r="E114" s="46" t="s">
        <v>100</v>
      </c>
      <c r="F114" s="47" t="s">
        <v>101</v>
      </c>
      <c r="G114" s="48" t="s">
        <v>19</v>
      </c>
      <c r="H114" s="36">
        <v>36739</v>
      </c>
      <c r="I114" s="12">
        <f>(3910*2)</f>
        <v>7820</v>
      </c>
      <c r="J114" s="13" t="s">
        <v>97</v>
      </c>
      <c r="K114" s="49" t="s">
        <v>7</v>
      </c>
      <c r="L114" s="37"/>
    </row>
    <row r="115" spans="1:12" x14ac:dyDescent="0.25">
      <c r="A115" s="7"/>
      <c r="B115" s="7"/>
      <c r="C115" s="6"/>
      <c r="D115" s="7"/>
      <c r="E115" s="16"/>
      <c r="F115" s="9" t="s">
        <v>102</v>
      </c>
      <c r="G115" s="10" t="s">
        <v>22</v>
      </c>
      <c r="H115" s="11"/>
      <c r="I115" s="12"/>
      <c r="J115" s="13"/>
      <c r="K115" s="14"/>
      <c r="L115" s="15"/>
    </row>
    <row r="116" spans="1:12" ht="101.25" x14ac:dyDescent="0.25">
      <c r="A116" s="7"/>
      <c r="B116" s="7" t="s">
        <v>5</v>
      </c>
      <c r="C116" s="6">
        <v>1171</v>
      </c>
      <c r="D116" s="7" t="s">
        <v>18</v>
      </c>
      <c r="E116" s="16" t="s">
        <v>103</v>
      </c>
      <c r="F116" s="9" t="s">
        <v>104</v>
      </c>
      <c r="G116" s="10" t="s">
        <v>19</v>
      </c>
      <c r="H116" s="11">
        <v>42278</v>
      </c>
      <c r="I116" s="12">
        <f>(8687*2)</f>
        <v>17374</v>
      </c>
      <c r="J116" s="13" t="s">
        <v>105</v>
      </c>
      <c r="K116" s="14"/>
      <c r="L116" s="15" t="s">
        <v>6</v>
      </c>
    </row>
    <row r="117" spans="1:12" ht="101.25" x14ac:dyDescent="0.25">
      <c r="A117" s="7"/>
      <c r="B117" s="7" t="s">
        <v>20</v>
      </c>
      <c r="C117" s="6">
        <v>504</v>
      </c>
      <c r="D117" s="7" t="s">
        <v>18</v>
      </c>
      <c r="E117" s="16" t="s">
        <v>106</v>
      </c>
      <c r="F117" s="9" t="s">
        <v>107</v>
      </c>
      <c r="G117" s="10" t="s">
        <v>19</v>
      </c>
      <c r="H117" s="11">
        <v>39825</v>
      </c>
      <c r="I117" s="12">
        <f>(6490*2)</f>
        <v>12980</v>
      </c>
      <c r="J117" s="13" t="s">
        <v>105</v>
      </c>
      <c r="K117" s="14"/>
      <c r="L117" s="15" t="s">
        <v>6</v>
      </c>
    </row>
    <row r="118" spans="1:12" ht="101.25" x14ac:dyDescent="0.25">
      <c r="A118" s="7"/>
      <c r="B118" s="7" t="s">
        <v>9</v>
      </c>
      <c r="C118" s="6">
        <v>1228</v>
      </c>
      <c r="D118" s="7" t="s">
        <v>18</v>
      </c>
      <c r="E118" s="13" t="s">
        <v>108</v>
      </c>
      <c r="F118" s="9" t="s">
        <v>107</v>
      </c>
      <c r="G118" s="5" t="s">
        <v>19</v>
      </c>
      <c r="H118" s="50">
        <v>42402</v>
      </c>
      <c r="I118" s="12">
        <f>(4056*2)</f>
        <v>8112</v>
      </c>
      <c r="J118" s="13" t="s">
        <v>105</v>
      </c>
      <c r="K118" s="51"/>
      <c r="L118" s="52" t="s">
        <v>6</v>
      </c>
    </row>
    <row r="119" spans="1:12" ht="101.25" x14ac:dyDescent="0.25">
      <c r="A119" s="7"/>
      <c r="B119" s="7" t="s">
        <v>9</v>
      </c>
      <c r="C119" s="6">
        <v>1167</v>
      </c>
      <c r="D119" s="7" t="s">
        <v>21</v>
      </c>
      <c r="E119" s="16" t="s">
        <v>109</v>
      </c>
      <c r="F119" s="9" t="s">
        <v>8</v>
      </c>
      <c r="G119" s="10" t="s">
        <v>19</v>
      </c>
      <c r="H119" s="11">
        <v>42278</v>
      </c>
      <c r="I119" s="12">
        <f>(4326*2)</f>
        <v>8652</v>
      </c>
      <c r="J119" s="13" t="s">
        <v>105</v>
      </c>
      <c r="K119" s="14" t="s">
        <v>7</v>
      </c>
      <c r="L119" s="15"/>
    </row>
    <row r="120" spans="1:12" ht="102" thickBot="1" x14ac:dyDescent="0.3">
      <c r="A120" s="53"/>
      <c r="B120" s="53" t="s">
        <v>9</v>
      </c>
      <c r="C120" s="54">
        <v>1351</v>
      </c>
      <c r="D120" s="55" t="s">
        <v>21</v>
      </c>
      <c r="E120" s="56" t="s">
        <v>110</v>
      </c>
      <c r="F120" s="57" t="s">
        <v>23</v>
      </c>
      <c r="G120" s="58" t="s">
        <v>19</v>
      </c>
      <c r="H120" s="59">
        <v>42744</v>
      </c>
      <c r="I120" s="60">
        <f>(3500*2)</f>
        <v>7000</v>
      </c>
      <c r="J120" s="61" t="s">
        <v>105</v>
      </c>
      <c r="K120" s="62" t="s">
        <v>7</v>
      </c>
      <c r="L120" s="63"/>
    </row>
  </sheetData>
  <mergeCells count="2">
    <mergeCell ref="A1:K5"/>
    <mergeCell ref="A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Chayin</dc:creator>
  <cp:lastModifiedBy>Chayin</cp:lastModifiedBy>
  <dcterms:created xsi:type="dcterms:W3CDTF">2019-02-17T19:53:00Z</dcterms:created>
  <dcterms:modified xsi:type="dcterms:W3CDTF">2019-02-18T01:51:09Z</dcterms:modified>
</cp:coreProperties>
</file>