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0490" windowHeight="7650"/>
  </bookViews>
  <sheets>
    <sheet name="2DA MARZO" sheetId="1" r:id="rId1"/>
  </sheets>
  <definedNames>
    <definedName name="_xlnm.Print_Area" localSheetId="0">'2DA MARZO'!$A$1:$L$202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0" i="1" l="1"/>
  <c r="E201" i="1" l="1"/>
  <c r="M201" i="1" l="1"/>
  <c r="K199" i="1"/>
  <c r="M189" i="1"/>
  <c r="J189" i="1"/>
  <c r="I189" i="1"/>
  <c r="H189" i="1"/>
  <c r="G189" i="1"/>
  <c r="F189" i="1"/>
  <c r="E189" i="1"/>
  <c r="K200" i="1" l="1"/>
  <c r="K201" i="1" s="1"/>
  <c r="F201" i="1" l="1"/>
  <c r="G201" i="1"/>
  <c r="H201" i="1"/>
  <c r="I201" i="1"/>
  <c r="J201" i="1"/>
  <c r="D222" i="1" l="1"/>
  <c r="D221" i="1"/>
  <c r="G216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M163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M140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M117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M93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M67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M4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M21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M204" i="1" l="1"/>
  <c r="K189" i="1"/>
  <c r="E204" i="1"/>
  <c r="K21" i="1"/>
  <c r="F204" i="1"/>
  <c r="J204" i="1"/>
  <c r="K93" i="1"/>
  <c r="K117" i="1"/>
  <c r="D225" i="1"/>
  <c r="G204" i="1"/>
  <c r="K43" i="1"/>
  <c r="K163" i="1"/>
  <c r="H204" i="1"/>
  <c r="L204" i="1"/>
  <c r="K67" i="1"/>
  <c r="I204" i="1"/>
  <c r="K140" i="1"/>
  <c r="K204" i="1" l="1"/>
  <c r="K219" i="1" s="1"/>
  <c r="E205" i="1"/>
  <c r="J205" i="1"/>
</calcChain>
</file>

<file path=xl/sharedStrings.xml><?xml version="1.0" encoding="utf-8"?>
<sst xmlns="http://schemas.openxmlformats.org/spreadsheetml/2006/main" count="494" uniqueCount="245">
  <si>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</si>
  <si>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</si>
  <si>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</si>
  <si>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</si>
  <si>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</si>
  <si>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</si>
  <si>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</si>
  <si>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</si>
  <si>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</si>
  <si>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</si>
  <si>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</si>
  <si>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</si>
  <si>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</si>
  <si>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</si>
  <si>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</si>
  <si>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</si>
  <si>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</si>
  <si>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</si>
  <si>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</si>
  <si>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</si>
  <si>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</si>
  <si>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</si>
  <si>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</si>
  <si>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</si>
  <si>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</si>
  <si>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</si>
  <si>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</si>
  <si>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</si>
  <si>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</si>
  <si>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</si>
  <si>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</si>
  <si>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</si>
  <si>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</si>
  <si>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</si>
  <si>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</si>
  <si>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</si>
  <si>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</si>
  <si>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</si>
  <si>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</si>
  <si>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</si>
  <si>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</si>
  <si>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</si>
  <si>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</si>
  <si>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</si>
  <si>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</si>
  <si>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</si>
  <si>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</si>
  <si>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</si>
  <si>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</si>
  <si>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</si>
  <si>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</si>
  <si>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</si>
  <si>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</si>
  <si>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</si>
  <si>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</si>
  <si>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</si>
  <si>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</si>
  <si>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</si>
  <si>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</si>
  <si>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</si>
  <si>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</si>
  <si>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</si>
  <si>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</si>
  <si>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</si>
  <si>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</si>
  <si>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</si>
  <si>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</si>
  <si>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</si>
  <si>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</si>
  <si>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</si>
  <si>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</si>
  <si>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</si>
  <si>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</si>
  <si>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</si>
  <si>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</si>
  <si>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</si>
  <si>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</si>
  <si>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</si>
  <si>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</si>
  <si>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</si>
  <si>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</si>
  <si>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</si>
  <si>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</si>
  <si>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</si>
  <si>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</si>
  <si>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</si>
  <si>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</si>
  <si>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</si>
  <si>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</si>
  <si>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</si>
  <si>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</si>
  <si>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</si>
  <si>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</si>
  <si>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</si>
  <si>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</si>
  <si>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</si>
  <si>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</si>
  <si>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</si>
  <si>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</si>
  <si>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</si>
  <si>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</si>
  <si>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</si>
  <si>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</si>
  <si>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</si>
  <si>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</si>
  <si>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</si>
  <si>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</si>
  <si>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</si>
  <si>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</si>
  <si>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</si>
  <si>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</si>
  <si>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</si>
  <si>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</si>
  <si>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</si>
  <si>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</si>
  <si>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</si>
  <si>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</si>
  <si>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</si>
  <si>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</si>
  <si>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</si>
  <si>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</si>
  <si>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</si>
  <si>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</si>
  <si>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</si>
  <si>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</si>
  <si>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</si>
  <si>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</si>
  <si>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</si>
  <si>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</si>
  <si>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</si>
  <si>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</si>
  <si>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</si>
  <si>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</si>
  <si>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</si>
  <si>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</si>
  <si>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</si>
  <si>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</si>
  <si>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</si>
  <si>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</si>
  <si>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</si>
  <si>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</si>
  <si>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</si>
  <si>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</si>
  <si>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</si>
  <si>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</si>
  <si>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</si>
  <si>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</si>
  <si>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</si>
  <si>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</si>
  <si>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</si>
  <si>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</si>
  <si>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</si>
  <si>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</si>
  <si>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</si>
  <si>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</si>
  <si>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</si>
  <si>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</si>
  <si>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</si>
  <si>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</si>
  <si>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</si>
  <si>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</si>
  <si>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</si>
  <si>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</si>
  <si>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</si>
  <si>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</si>
  <si>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</si>
  <si>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</si>
  <si>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</si>
  <si>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</si>
  <si>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</si>
  <si>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</si>
  <si>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</si>
  <si>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</si>
  <si>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</si>
  <si>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</si>
  <si>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</si>
  <si>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</si>
  <si>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</si>
  <si>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</si>
  <si>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</si>
  <si>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</si>
  <si>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</si>
  <si>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</si>
  <si>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</si>
  <si>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</si>
  <si>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</si>
  <si>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</si>
  <si>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</si>
  <si>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</si>
  <si>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</si>
  <si>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</si>
  <si>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</si>
  <si>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</si>
  <si>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</si>
  <si>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</si>
  <si>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</si>
  <si>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</si>
  <si>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</si>
  <si>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</si>
  <si>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</si>
  <si>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</si>
  <si>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</si>
  <si>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</si>
  <si>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</si>
  <si>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</si>
  <si>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</si>
  <si>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</si>
  <si>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</si>
  <si>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</si>
  <si>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</si>
  <si>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</si>
  <si>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</si>
  <si>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</si>
  <si>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</si>
  <si>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</si>
  <si>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</si>
  <si>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</si>
  <si>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</si>
  <si>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</si>
  <si>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</si>
  <si>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</si>
  <si>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</si>
  <si>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</si>
  <si>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</si>
  <si>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</si>
  <si>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</si>
  <si>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</si>
  <si>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</si>
  <si>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</si>
  <si>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</si>
  <si>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</si>
  <si>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</si>
  <si>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</si>
  <si>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</si>
  <si>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</si>
  <si>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</si>
  <si>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</si>
  <si>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</si>
  <si>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</si>
  <si>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</si>
  <si>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</si>
  <si>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Alma Alicia Rincon Pliego</t>
  </si>
  <si>
    <t>HOJA # 9</t>
  </si>
  <si>
    <t>MENOS INTERBANCARIOS</t>
  </si>
  <si>
    <t>SEGUNDA QUINCENA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</si>
</sst>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2"/>
  <sheetViews>
    <sheetView tabSelected="1" zoomScaleNormal="100" workbookViewId="0">
      <selection activeCell="C208" sqref="C208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54" t="s">
        <v>0</v>
      </c>
      <c r="E1" s="154"/>
      <c r="F1" s="154"/>
      <c r="G1" s="154"/>
      <c r="H1" s="15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5" t="s">
        <v>1</v>
      </c>
      <c r="E2" s="155"/>
      <c r="F2" s="155"/>
      <c r="G2" s="155"/>
      <c r="H2" s="15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6" t="s">
        <v>244</v>
      </c>
      <c r="E3" s="156"/>
      <c r="F3" s="156"/>
      <c r="G3" s="156"/>
      <c r="H3" s="156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87" t="s">
        <v>3</v>
      </c>
      <c r="F5" s="187"/>
      <c r="G5" s="188" t="s">
        <v>4</v>
      </c>
      <c r="H5" s="189"/>
      <c r="I5" s="189"/>
      <c r="J5" s="190"/>
      <c r="K5" s="11"/>
      <c r="L5" s="12"/>
    </row>
    <row r="6" spans="1:13" ht="15" customHeight="1" thickBot="1" x14ac:dyDescent="0.25">
      <c r="A6" s="13" t="s">
        <v>5</v>
      </c>
      <c r="B6" s="159" t="s">
        <v>6</v>
      </c>
      <c r="C6" s="161" t="s">
        <v>7</v>
      </c>
      <c r="D6" s="163" t="s">
        <v>8</v>
      </c>
      <c r="E6" s="165" t="s">
        <v>9</v>
      </c>
      <c r="F6" s="167" t="s">
        <v>10</v>
      </c>
      <c r="G6" s="165" t="s">
        <v>11</v>
      </c>
      <c r="H6" s="165" t="s">
        <v>12</v>
      </c>
      <c r="I6" s="165" t="s">
        <v>10</v>
      </c>
      <c r="J6" s="165" t="s">
        <v>13</v>
      </c>
      <c r="K6" s="183" t="s">
        <v>14</v>
      </c>
      <c r="L6" s="185" t="s">
        <v>15</v>
      </c>
    </row>
    <row r="7" spans="1:13" ht="12" customHeight="1" thickBot="1" x14ac:dyDescent="0.25">
      <c r="A7" s="14" t="s">
        <v>16</v>
      </c>
      <c r="B7" s="176"/>
      <c r="C7" s="198"/>
      <c r="D7" s="199"/>
      <c r="E7" s="200"/>
      <c r="F7" s="201"/>
      <c r="G7" s="200"/>
      <c r="H7" s="200"/>
      <c r="I7" s="200"/>
      <c r="J7" s="200"/>
      <c r="K7" s="184"/>
      <c r="L7" s="18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445</v>
      </c>
      <c r="I9" s="31"/>
      <c r="J9" s="31"/>
      <c r="K9" s="29">
        <f t="shared" ref="K9:K16" si="0">SUM(E9:F9)-SUM(G9:J9)</f>
        <v>4403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240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  <c r="M18">
        <v>1</v>
      </c>
    </row>
    <row r="19" spans="1:13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  <c r="M19">
        <v>1</v>
      </c>
    </row>
    <row r="20" spans="1:13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  <c r="M20">
        <v>1</v>
      </c>
    </row>
    <row r="21" spans="1:13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1445</v>
      </c>
      <c r="I21" s="50">
        <f t="shared" si="1"/>
        <v>0</v>
      </c>
      <c r="J21" s="50">
        <f t="shared" si="1"/>
        <v>0</v>
      </c>
      <c r="K21" s="50">
        <f t="shared" si="1"/>
        <v>59902</v>
      </c>
      <c r="L21" s="4"/>
      <c r="M21" s="140">
        <f>SUM(M9:M20)</f>
        <v>12</v>
      </c>
    </row>
    <row r="22" spans="1:13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  <c r="M22" s="51"/>
    </row>
    <row r="23" spans="1:13" ht="19.5" customHeight="1" thickBot="1" x14ac:dyDescent="0.25">
      <c r="A23" s="1"/>
      <c r="B23" s="1"/>
      <c r="C23" s="1"/>
      <c r="D23" s="154" t="s">
        <v>0</v>
      </c>
      <c r="E23" s="154"/>
      <c r="F23" s="154"/>
      <c r="G23" s="154"/>
      <c r="H23" s="154"/>
      <c r="I23" s="1"/>
      <c r="J23" s="1"/>
      <c r="K23" s="2"/>
      <c r="L23" s="1"/>
    </row>
    <row r="24" spans="1:13" ht="18" customHeight="1" thickBot="1" x14ac:dyDescent="0.25">
      <c r="A24" s="1"/>
      <c r="B24" s="1"/>
      <c r="C24" s="1"/>
      <c r="D24" s="155" t="s">
        <v>1</v>
      </c>
      <c r="E24" s="155"/>
      <c r="F24" s="155"/>
      <c r="G24" s="155"/>
      <c r="H24" s="155"/>
      <c r="I24" s="1"/>
      <c r="J24" s="1"/>
      <c r="K24" s="2"/>
      <c r="L24" s="3" t="s">
        <v>44</v>
      </c>
    </row>
    <row r="25" spans="1:13" ht="18" customHeight="1" x14ac:dyDescent="0.2">
      <c r="A25" s="1"/>
      <c r="B25" s="1"/>
      <c r="C25" s="1"/>
      <c r="D25" s="156" t="s">
        <v>244</v>
      </c>
      <c r="E25" s="156"/>
      <c r="F25" s="156"/>
      <c r="G25" s="156"/>
      <c r="H25" s="156"/>
      <c r="I25" s="1"/>
      <c r="J25" s="1"/>
      <c r="K25" s="2"/>
      <c r="L25" s="1"/>
    </row>
    <row r="26" spans="1:13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18.75" customHeight="1" thickBot="1" x14ac:dyDescent="0.25">
      <c r="A28" s="4"/>
      <c r="B28" s="4"/>
      <c r="C28" s="12"/>
      <c r="D28" s="6"/>
      <c r="E28" s="187" t="s">
        <v>3</v>
      </c>
      <c r="F28" s="187"/>
      <c r="G28" s="188" t="s">
        <v>4</v>
      </c>
      <c r="H28" s="189"/>
      <c r="I28" s="189"/>
      <c r="J28" s="190"/>
      <c r="K28" s="11"/>
      <c r="L28" s="12"/>
    </row>
    <row r="29" spans="1:13" s="52" customFormat="1" ht="15" customHeight="1" thickBot="1" x14ac:dyDescent="0.2">
      <c r="A29" s="13" t="s">
        <v>5</v>
      </c>
      <c r="B29" s="159" t="s">
        <v>6</v>
      </c>
      <c r="C29" s="161" t="s">
        <v>7</v>
      </c>
      <c r="D29" s="163" t="s">
        <v>8</v>
      </c>
      <c r="E29" s="165" t="s">
        <v>9</v>
      </c>
      <c r="F29" s="167" t="s">
        <v>10</v>
      </c>
      <c r="G29" s="165" t="s">
        <v>11</v>
      </c>
      <c r="H29" s="165" t="s">
        <v>12</v>
      </c>
      <c r="I29" s="165" t="s">
        <v>10</v>
      </c>
      <c r="J29" s="165" t="s">
        <v>13</v>
      </c>
      <c r="K29" s="183" t="s">
        <v>14</v>
      </c>
      <c r="L29" s="185" t="s">
        <v>15</v>
      </c>
    </row>
    <row r="30" spans="1:13" ht="12" customHeight="1" thickBot="1" x14ac:dyDescent="0.25">
      <c r="A30" s="14" t="s">
        <v>16</v>
      </c>
      <c r="B30" s="176"/>
      <c r="C30" s="198"/>
      <c r="D30" s="199"/>
      <c r="E30" s="200"/>
      <c r="F30" s="201"/>
      <c r="G30" s="200"/>
      <c r="H30" s="200"/>
      <c r="I30" s="200"/>
      <c r="J30" s="200"/>
      <c r="K30" s="184"/>
      <c r="L30" s="186"/>
    </row>
    <row r="31" spans="1:13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3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3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4"/>
      <c r="M34">
        <v>1</v>
      </c>
    </row>
    <row r="35" spans="1:13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4"/>
      <c r="M35">
        <v>1</v>
      </c>
    </row>
    <row r="36" spans="1:13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5"/>
      <c r="G37" s="55"/>
      <c r="H37" s="29"/>
      <c r="I37" s="29"/>
      <c r="J37" s="29"/>
      <c r="K37" s="29">
        <f t="shared" si="2"/>
        <v>3453</v>
      </c>
      <c r="L37" s="54"/>
      <c r="M37">
        <v>1</v>
      </c>
    </row>
    <row r="38" spans="1:13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/>
      <c r="I39" s="29"/>
      <c r="J39" s="29"/>
      <c r="K39" s="29">
        <f t="shared" si="2"/>
        <v>3453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7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4"/>
      <c r="M41">
        <v>1</v>
      </c>
    </row>
    <row r="42" spans="1:13" ht="33.75" customHeight="1" x14ac:dyDescent="0.2">
      <c r="A42" s="25">
        <v>602</v>
      </c>
      <c r="B42" s="25" t="s">
        <v>67</v>
      </c>
      <c r="C42" s="56" t="s">
        <v>68</v>
      </c>
      <c r="D42" s="56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8"/>
      <c r="M42">
        <v>1</v>
      </c>
    </row>
    <row r="43" spans="1:13" ht="33" customHeight="1" thickBot="1" x14ac:dyDescent="0.25">
      <c r="A43" s="47"/>
      <c r="B43" s="47"/>
      <c r="C43" s="48"/>
      <c r="D43" s="59" t="s">
        <v>18</v>
      </c>
      <c r="E43" s="60">
        <f t="shared" ref="E43:K43" si="3">SUM(E32:E42)</f>
        <v>40706</v>
      </c>
      <c r="F43" s="60">
        <f t="shared" si="3"/>
        <v>0</v>
      </c>
      <c r="G43" s="60">
        <f t="shared" si="3"/>
        <v>0</v>
      </c>
      <c r="H43" s="60">
        <f t="shared" si="3"/>
        <v>0</v>
      </c>
      <c r="I43" s="60">
        <f t="shared" si="3"/>
        <v>0</v>
      </c>
      <c r="J43" s="60">
        <f t="shared" si="3"/>
        <v>0</v>
      </c>
      <c r="K43" s="60">
        <f t="shared" si="3"/>
        <v>40706</v>
      </c>
      <c r="L43" s="61"/>
      <c r="M43" s="62">
        <f>SUM(M32:M42)</f>
        <v>11</v>
      </c>
    </row>
    <row r="44" spans="1:13" ht="77.25" customHeight="1" x14ac:dyDescent="0.2">
      <c r="A44" s="47"/>
      <c r="B44" s="47"/>
      <c r="C44" s="48"/>
      <c r="D44" s="63"/>
      <c r="E44" s="64"/>
      <c r="F44" s="64"/>
      <c r="G44" s="64"/>
      <c r="H44" s="64"/>
      <c r="I44" s="64"/>
      <c r="J44" s="64"/>
      <c r="K44" s="65"/>
      <c r="L44" s="66"/>
    </row>
    <row r="45" spans="1:13" ht="15.75" customHeight="1" thickBot="1" x14ac:dyDescent="0.25">
      <c r="A45" s="1"/>
      <c r="B45" s="1"/>
      <c r="C45" s="67"/>
      <c r="D45" s="195" t="s">
        <v>0</v>
      </c>
      <c r="E45" s="195"/>
      <c r="F45" s="195"/>
      <c r="G45" s="195"/>
      <c r="H45" s="195"/>
      <c r="I45" s="67"/>
      <c r="J45" s="67"/>
      <c r="K45" s="68"/>
      <c r="L45" s="67"/>
    </row>
    <row r="46" spans="1:13" ht="13.5" customHeight="1" thickBot="1" x14ac:dyDescent="0.25">
      <c r="A46" s="1"/>
      <c r="B46" s="1"/>
      <c r="C46" s="67"/>
      <c r="D46" s="195" t="s">
        <v>1</v>
      </c>
      <c r="E46" s="195"/>
      <c r="F46" s="195"/>
      <c r="G46" s="195"/>
      <c r="H46" s="195"/>
      <c r="I46" s="67"/>
      <c r="J46" s="67"/>
      <c r="K46" s="68"/>
      <c r="L46" s="69" t="s">
        <v>69</v>
      </c>
    </row>
    <row r="47" spans="1:13" ht="14.25" customHeight="1" x14ac:dyDescent="0.2">
      <c r="A47" s="1"/>
      <c r="B47" s="1"/>
      <c r="C47" s="67"/>
      <c r="D47" s="156" t="s">
        <v>244</v>
      </c>
      <c r="E47" s="156"/>
      <c r="F47" s="156"/>
      <c r="G47" s="156"/>
      <c r="H47" s="156"/>
      <c r="I47" s="67"/>
      <c r="J47" s="67"/>
      <c r="K47" s="68"/>
      <c r="L47" s="67"/>
    </row>
    <row r="48" spans="1:13" ht="17.25" customHeight="1" thickBot="1" x14ac:dyDescent="0.25">
      <c r="A48" s="4"/>
      <c r="B48" s="4"/>
      <c r="C48" s="70"/>
      <c r="D48" s="71"/>
      <c r="E48" s="7"/>
      <c r="F48" s="72"/>
      <c r="G48" s="73"/>
      <c r="H48" s="10"/>
      <c r="I48" s="10"/>
      <c r="J48" s="10"/>
      <c r="K48" s="11"/>
      <c r="L48" s="4"/>
    </row>
    <row r="49" spans="1:13" ht="16.5" customHeight="1" thickBot="1" x14ac:dyDescent="0.25">
      <c r="A49" s="4"/>
      <c r="B49" s="4"/>
      <c r="C49" s="70"/>
      <c r="D49" s="71"/>
      <c r="E49" s="196" t="s">
        <v>3</v>
      </c>
      <c r="F49" s="197"/>
      <c r="G49" s="197" t="s">
        <v>4</v>
      </c>
      <c r="H49" s="197"/>
      <c r="I49" s="197"/>
      <c r="J49" s="197"/>
      <c r="K49" s="74"/>
      <c r="L49" s="75"/>
    </row>
    <row r="50" spans="1:13" ht="15" customHeight="1" x14ac:dyDescent="0.2">
      <c r="A50" s="76" t="s">
        <v>5</v>
      </c>
      <c r="B50" s="179" t="s">
        <v>6</v>
      </c>
      <c r="C50" s="181" t="s">
        <v>7</v>
      </c>
      <c r="D50" s="181" t="s">
        <v>8</v>
      </c>
      <c r="E50" s="179" t="s">
        <v>9</v>
      </c>
      <c r="F50" s="179" t="s">
        <v>10</v>
      </c>
      <c r="G50" s="179" t="s">
        <v>11</v>
      </c>
      <c r="H50" s="179" t="s">
        <v>12</v>
      </c>
      <c r="I50" s="179" t="s">
        <v>10</v>
      </c>
      <c r="J50" s="179" t="s">
        <v>13</v>
      </c>
      <c r="K50" s="191" t="s">
        <v>14</v>
      </c>
      <c r="L50" s="193" t="s">
        <v>15</v>
      </c>
    </row>
    <row r="51" spans="1:13" ht="13.5" thickBot="1" x14ac:dyDescent="0.25">
      <c r="A51" s="77" t="s">
        <v>16</v>
      </c>
      <c r="B51" s="180"/>
      <c r="C51" s="182"/>
      <c r="D51" s="182"/>
      <c r="E51" s="180"/>
      <c r="F51" s="180"/>
      <c r="G51" s="180"/>
      <c r="H51" s="180"/>
      <c r="I51" s="180"/>
      <c r="J51" s="180"/>
      <c r="K51" s="192"/>
      <c r="L51" s="194"/>
    </row>
    <row r="52" spans="1:13" ht="10.5" customHeight="1" x14ac:dyDescent="0.2">
      <c r="A52" s="78"/>
      <c r="B52" s="79"/>
      <c r="C52" s="16" t="s">
        <v>17</v>
      </c>
      <c r="D52" s="80"/>
      <c r="E52" s="81">
        <v>7302</v>
      </c>
      <c r="F52" s="81"/>
      <c r="G52" s="81"/>
      <c r="H52" s="81"/>
      <c r="I52" s="81"/>
      <c r="J52" s="81"/>
      <c r="K52" s="82"/>
      <c r="L52" s="81"/>
    </row>
    <row r="53" spans="1:13" ht="30.75" customHeight="1" x14ac:dyDescent="0.2">
      <c r="A53" s="25">
        <v>602</v>
      </c>
      <c r="B53" s="25" t="s">
        <v>70</v>
      </c>
      <c r="C53" s="36" t="s">
        <v>71</v>
      </c>
      <c r="D53" s="83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8"/>
      <c r="M53">
        <v>1</v>
      </c>
    </row>
    <row r="54" spans="1:13" ht="30.75" customHeight="1" x14ac:dyDescent="0.2">
      <c r="A54" s="25">
        <v>602</v>
      </c>
      <c r="B54" s="25" t="s">
        <v>72</v>
      </c>
      <c r="C54" s="84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4"/>
      <c r="M54">
        <v>1</v>
      </c>
    </row>
    <row r="55" spans="1:13" ht="30.75" customHeight="1" x14ac:dyDescent="0.2">
      <c r="A55" s="25">
        <v>602</v>
      </c>
      <c r="B55" s="25" t="s">
        <v>74</v>
      </c>
      <c r="C55" s="56" t="s">
        <v>75</v>
      </c>
      <c r="D55" s="56" t="s">
        <v>37</v>
      </c>
      <c r="E55" s="28">
        <v>5668</v>
      </c>
      <c r="F55" s="29"/>
      <c r="G55" s="55"/>
      <c r="H55" s="29"/>
      <c r="I55" s="29"/>
      <c r="J55" s="29"/>
      <c r="K55" s="46">
        <f t="shared" si="4"/>
        <v>5668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36" t="s">
        <v>77</v>
      </c>
      <c r="D56" s="83" t="s">
        <v>37</v>
      </c>
      <c r="E56" s="28">
        <v>3453</v>
      </c>
      <c r="F56" s="29"/>
      <c r="G56" s="55"/>
      <c r="H56" s="29"/>
      <c r="I56" s="29"/>
      <c r="J56" s="29"/>
      <c r="K56" s="46">
        <f t="shared" si="4"/>
        <v>3453</v>
      </c>
      <c r="L56" s="85"/>
      <c r="M56">
        <v>1</v>
      </c>
    </row>
    <row r="57" spans="1:13" ht="30.75" customHeight="1" x14ac:dyDescent="0.2">
      <c r="A57" s="37">
        <v>602</v>
      </c>
      <c r="B57" s="37" t="s">
        <v>78</v>
      </c>
      <c r="C57" s="56" t="s">
        <v>79</v>
      </c>
      <c r="D57" s="56" t="s">
        <v>37</v>
      </c>
      <c r="E57" s="28">
        <v>5668</v>
      </c>
      <c r="F57" s="29"/>
      <c r="G57" s="55"/>
      <c r="H57" s="29"/>
      <c r="I57" s="29"/>
      <c r="J57" s="29"/>
      <c r="K57" s="46">
        <f t="shared" si="4"/>
        <v>5668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56" t="s">
        <v>81</v>
      </c>
      <c r="D58" s="56" t="s">
        <v>37</v>
      </c>
      <c r="E58" s="28">
        <v>4146</v>
      </c>
      <c r="F58" s="55"/>
      <c r="G58" s="55"/>
      <c r="H58" s="29"/>
      <c r="I58" s="29"/>
      <c r="J58" s="29"/>
      <c r="K58" s="29">
        <f t="shared" si="4"/>
        <v>4146</v>
      </c>
      <c r="L58" s="85"/>
      <c r="M58">
        <v>1</v>
      </c>
    </row>
    <row r="59" spans="1:13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5"/>
      <c r="G60" s="55"/>
      <c r="H60" s="29"/>
      <c r="I60" s="29"/>
      <c r="J60" s="29"/>
      <c r="K60" s="29">
        <f t="shared" si="4"/>
        <v>1726</v>
      </c>
      <c r="L60" s="54"/>
      <c r="M60">
        <v>1</v>
      </c>
    </row>
    <row r="61" spans="1:13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57" t="s">
        <v>91</v>
      </c>
      <c r="D63" s="57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3"/>
      <c r="M63">
        <v>1</v>
      </c>
    </row>
    <row r="64" spans="1:13" ht="30.75" customHeight="1" x14ac:dyDescent="0.2">
      <c r="A64" s="25">
        <v>102</v>
      </c>
      <c r="B64" s="25" t="s">
        <v>92</v>
      </c>
      <c r="C64" s="83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6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4"/>
      <c r="M65">
        <v>1</v>
      </c>
    </row>
    <row r="66" spans="1:13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4"/>
      <c r="M66">
        <v>1</v>
      </c>
    </row>
    <row r="67" spans="1:13" ht="12" customHeight="1" thickBot="1" x14ac:dyDescent="0.25">
      <c r="A67" s="87"/>
      <c r="B67" s="87"/>
      <c r="C67" s="87"/>
      <c r="D67" s="49" t="s">
        <v>18</v>
      </c>
      <c r="E67" s="88">
        <f t="shared" ref="E67:K67" si="5">SUM(E53:E66)</f>
        <v>57085</v>
      </c>
      <c r="F67" s="88">
        <f t="shared" si="5"/>
        <v>0</v>
      </c>
      <c r="G67" s="88">
        <f t="shared" si="5"/>
        <v>0</v>
      </c>
      <c r="H67" s="88">
        <f t="shared" si="5"/>
        <v>0</v>
      </c>
      <c r="I67" s="88">
        <f t="shared" si="5"/>
        <v>0</v>
      </c>
      <c r="J67" s="88">
        <f t="shared" si="5"/>
        <v>0</v>
      </c>
      <c r="K67" s="88">
        <f t="shared" si="5"/>
        <v>57085</v>
      </c>
      <c r="L67" s="87"/>
      <c r="M67" s="89">
        <f>SUM(M53:M66)</f>
        <v>14</v>
      </c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32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2.75" customHeight="1" x14ac:dyDescent="0.2">
      <c r="A70" s="87"/>
      <c r="B70" s="87"/>
      <c r="C70" s="87"/>
      <c r="D70" s="63"/>
      <c r="E70" s="90"/>
      <c r="F70" s="90"/>
      <c r="G70" s="90"/>
      <c r="H70" s="90"/>
      <c r="I70" s="90"/>
      <c r="J70" s="90"/>
      <c r="K70" s="91"/>
      <c r="L70" s="87"/>
      <c r="M70" s="90"/>
    </row>
    <row r="71" spans="1:13" ht="13.5" thickBot="1" x14ac:dyDescent="0.25">
      <c r="A71" s="1"/>
      <c r="B71" s="1"/>
      <c r="C71" s="1"/>
      <c r="D71" s="154" t="s">
        <v>0</v>
      </c>
      <c r="E71" s="154"/>
      <c r="F71" s="154"/>
      <c r="G71" s="154"/>
      <c r="H71" s="154"/>
      <c r="I71" s="1"/>
      <c r="J71" s="1"/>
      <c r="K71" s="2"/>
      <c r="L71" s="1"/>
    </row>
    <row r="72" spans="1:13" ht="13.5" thickBot="1" x14ac:dyDescent="0.25">
      <c r="A72" s="1"/>
      <c r="B72" s="1"/>
      <c r="C72" s="1"/>
      <c r="D72" s="155" t="s">
        <v>1</v>
      </c>
      <c r="E72" s="155"/>
      <c r="F72" s="155"/>
      <c r="G72" s="155"/>
      <c r="H72" s="155"/>
      <c r="I72" s="1"/>
      <c r="J72" s="1"/>
      <c r="K72" s="2"/>
      <c r="L72" s="3" t="s">
        <v>98</v>
      </c>
    </row>
    <row r="73" spans="1:13" x14ac:dyDescent="0.2">
      <c r="A73" s="1"/>
      <c r="B73" s="1"/>
      <c r="C73" s="1"/>
      <c r="D73" s="156" t="s">
        <v>244</v>
      </c>
      <c r="E73" s="156"/>
      <c r="F73" s="156"/>
      <c r="G73" s="156"/>
      <c r="H73" s="156"/>
      <c r="I73" s="1"/>
      <c r="J73" s="1"/>
      <c r="K73" s="2"/>
      <c r="L73" s="1"/>
    </row>
    <row r="74" spans="1:13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3" ht="13.5" thickBot="1" x14ac:dyDescent="0.25"/>
    <row r="76" spans="1:13" ht="13.5" thickBot="1" x14ac:dyDescent="0.25">
      <c r="A76" s="4"/>
      <c r="B76" s="4"/>
      <c r="C76" s="5"/>
      <c r="D76" s="6"/>
      <c r="E76" s="157" t="s">
        <v>3</v>
      </c>
      <c r="F76" s="157"/>
      <c r="G76" s="158" t="s">
        <v>4</v>
      </c>
      <c r="H76" s="158"/>
      <c r="I76" s="158"/>
      <c r="J76" s="158"/>
      <c r="K76" s="11"/>
      <c r="L76" s="12"/>
    </row>
    <row r="77" spans="1:13" ht="13.5" thickBot="1" x14ac:dyDescent="0.25">
      <c r="A77" s="13" t="s">
        <v>5</v>
      </c>
      <c r="B77" s="159" t="s">
        <v>6</v>
      </c>
      <c r="C77" s="161" t="s">
        <v>7</v>
      </c>
      <c r="D77" s="163" t="s">
        <v>8</v>
      </c>
      <c r="E77" s="165" t="s">
        <v>9</v>
      </c>
      <c r="F77" s="167" t="s">
        <v>10</v>
      </c>
      <c r="G77" s="165" t="s">
        <v>11</v>
      </c>
      <c r="H77" s="167" t="s">
        <v>12</v>
      </c>
      <c r="I77" s="165" t="s">
        <v>10</v>
      </c>
      <c r="J77" s="169" t="s">
        <v>13</v>
      </c>
      <c r="K77" s="150" t="s">
        <v>14</v>
      </c>
      <c r="L77" s="152" t="s">
        <v>15</v>
      </c>
    </row>
    <row r="78" spans="1:13" ht="13.5" thickBot="1" x14ac:dyDescent="0.25">
      <c r="A78" s="95" t="s">
        <v>16</v>
      </c>
      <c r="B78" s="176"/>
      <c r="C78" s="177"/>
      <c r="D78" s="178"/>
      <c r="E78" s="171"/>
      <c r="F78" s="172"/>
      <c r="G78" s="171"/>
      <c r="H78" s="172"/>
      <c r="I78" s="171"/>
      <c r="J78" s="173"/>
      <c r="K78" s="174"/>
      <c r="L78" s="175"/>
    </row>
    <row r="79" spans="1:13" x14ac:dyDescent="0.2">
      <c r="A79" s="96"/>
      <c r="B79" s="97"/>
      <c r="C79" s="16" t="s">
        <v>17</v>
      </c>
      <c r="D79" s="98"/>
      <c r="E79" s="99">
        <v>7302</v>
      </c>
      <c r="F79" s="99"/>
      <c r="G79" s="99"/>
      <c r="H79" s="99"/>
      <c r="I79" s="99"/>
      <c r="J79" s="99"/>
      <c r="K79" s="100"/>
      <c r="L79" s="101"/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5"/>
      <c r="M84">
        <v>1</v>
      </c>
    </row>
    <row r="85" spans="1:13" ht="33.75" customHeight="1" x14ac:dyDescent="0.2">
      <c r="A85" s="25">
        <v>102</v>
      </c>
      <c r="B85" s="25" t="s">
        <v>109</v>
      </c>
      <c r="C85" s="57" t="s">
        <v>110</v>
      </c>
      <c r="D85" s="56" t="s">
        <v>21</v>
      </c>
      <c r="E85" s="28">
        <v>3957</v>
      </c>
      <c r="F85" s="55"/>
      <c r="G85" s="55"/>
      <c r="H85" s="29"/>
      <c r="I85" s="29"/>
      <c r="J85" s="29"/>
      <c r="K85" s="29">
        <f t="shared" si="6"/>
        <v>3957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5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103"/>
      <c r="M87" s="102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103"/>
      <c r="M91" s="104">
        <v>1</v>
      </c>
    </row>
    <row r="92" spans="1:13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103"/>
      <c r="M92" s="104">
        <v>1</v>
      </c>
    </row>
    <row r="93" spans="1:13" ht="13.5" thickBot="1" x14ac:dyDescent="0.25">
      <c r="D93" s="49" t="s">
        <v>18</v>
      </c>
      <c r="E93" s="88">
        <f t="shared" ref="E93:K93" si="7">SUM(E80:E92)</f>
        <v>43137</v>
      </c>
      <c r="F93" s="88">
        <f t="shared" si="7"/>
        <v>0</v>
      </c>
      <c r="G93" s="88">
        <f t="shared" si="7"/>
        <v>0</v>
      </c>
      <c r="H93" s="88">
        <f t="shared" si="7"/>
        <v>555</v>
      </c>
      <c r="I93" s="88">
        <f t="shared" si="7"/>
        <v>0</v>
      </c>
      <c r="J93" s="88">
        <f t="shared" si="7"/>
        <v>0</v>
      </c>
      <c r="K93" s="88">
        <f t="shared" si="7"/>
        <v>42582</v>
      </c>
      <c r="M93" s="105">
        <f>SUM(M80:M92)</f>
        <v>13</v>
      </c>
    </row>
    <row r="94" spans="1:13" ht="18.75" customHeight="1" x14ac:dyDescent="0.2">
      <c r="M94" s="106"/>
    </row>
    <row r="95" spans="1:13" ht="18.75" customHeight="1" x14ac:dyDescent="0.2">
      <c r="M95" s="106"/>
    </row>
    <row r="96" spans="1:13" ht="45" customHeight="1" x14ac:dyDescent="0.2">
      <c r="M96" s="106"/>
    </row>
    <row r="97" spans="1:13" ht="22.5" customHeight="1" thickBot="1" x14ac:dyDescent="0.25">
      <c r="A97" s="1"/>
      <c r="B97" s="1"/>
      <c r="C97" s="1"/>
      <c r="D97" s="154" t="s">
        <v>0</v>
      </c>
      <c r="E97" s="154"/>
      <c r="F97" s="154"/>
      <c r="G97" s="154"/>
      <c r="H97" s="154"/>
      <c r="I97" s="1"/>
      <c r="J97" s="1"/>
      <c r="K97" s="2"/>
      <c r="L97" s="1"/>
      <c r="M97" s="106"/>
    </row>
    <row r="98" spans="1:13" ht="13.5" thickBot="1" x14ac:dyDescent="0.25">
      <c r="A98" s="1"/>
      <c r="B98" s="1"/>
      <c r="C98" s="1"/>
      <c r="D98" s="155" t="s">
        <v>1</v>
      </c>
      <c r="E98" s="155"/>
      <c r="F98" s="155"/>
      <c r="G98" s="155"/>
      <c r="H98" s="155"/>
      <c r="I98" s="1"/>
      <c r="J98" s="1"/>
      <c r="K98" s="2"/>
      <c r="L98" s="3" t="s">
        <v>125</v>
      </c>
      <c r="M98" s="106"/>
    </row>
    <row r="99" spans="1:13" x14ac:dyDescent="0.2">
      <c r="A99" s="1"/>
      <c r="B99" s="1"/>
      <c r="C99" s="1"/>
      <c r="D99" s="156" t="s">
        <v>244</v>
      </c>
      <c r="E99" s="156"/>
      <c r="F99" s="156"/>
      <c r="G99" s="156"/>
      <c r="H99" s="156"/>
      <c r="I99" s="1"/>
      <c r="J99" s="1"/>
      <c r="K99" s="2"/>
      <c r="L99" s="1"/>
      <c r="M99" s="106"/>
    </row>
    <row r="100" spans="1:13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  <c r="M100" s="106"/>
    </row>
    <row r="101" spans="1:13" ht="13.5" thickBot="1" x14ac:dyDescent="0.25">
      <c r="M101" s="106"/>
    </row>
    <row r="102" spans="1:13" ht="13.5" thickBot="1" x14ac:dyDescent="0.25">
      <c r="A102" s="4"/>
      <c r="B102" s="4"/>
      <c r="C102" s="5"/>
      <c r="D102" s="6"/>
      <c r="E102" s="157" t="s">
        <v>3</v>
      </c>
      <c r="F102" s="157"/>
      <c r="G102" s="158" t="s">
        <v>4</v>
      </c>
      <c r="H102" s="158"/>
      <c r="I102" s="158"/>
      <c r="J102" s="158"/>
      <c r="K102" s="11"/>
      <c r="L102" s="12"/>
      <c r="M102" s="106"/>
    </row>
    <row r="103" spans="1:13" ht="13.5" thickBot="1" x14ac:dyDescent="0.25">
      <c r="A103" s="13" t="s">
        <v>5</v>
      </c>
      <c r="B103" s="159" t="s">
        <v>6</v>
      </c>
      <c r="C103" s="161" t="s">
        <v>7</v>
      </c>
      <c r="D103" s="163" t="s">
        <v>8</v>
      </c>
      <c r="E103" s="165" t="s">
        <v>9</v>
      </c>
      <c r="F103" s="167" t="s">
        <v>10</v>
      </c>
      <c r="G103" s="165" t="s">
        <v>11</v>
      </c>
      <c r="H103" s="167" t="s">
        <v>12</v>
      </c>
      <c r="I103" s="165" t="s">
        <v>10</v>
      </c>
      <c r="J103" s="169" t="s">
        <v>13</v>
      </c>
      <c r="K103" s="150" t="s">
        <v>14</v>
      </c>
      <c r="L103" s="152" t="s">
        <v>15</v>
      </c>
      <c r="M103" s="106"/>
    </row>
    <row r="104" spans="1:13" ht="13.5" thickBot="1" x14ac:dyDescent="0.25">
      <c r="A104" s="95" t="s">
        <v>16</v>
      </c>
      <c r="B104" s="176"/>
      <c r="C104" s="177"/>
      <c r="D104" s="178"/>
      <c r="E104" s="171"/>
      <c r="F104" s="172"/>
      <c r="G104" s="171"/>
      <c r="H104" s="172"/>
      <c r="I104" s="171"/>
      <c r="J104" s="173"/>
      <c r="K104" s="174"/>
      <c r="L104" s="175"/>
      <c r="M104" s="106"/>
    </row>
    <row r="105" spans="1:13" x14ac:dyDescent="0.2">
      <c r="A105" s="96"/>
      <c r="B105" s="97"/>
      <c r="C105" s="98"/>
      <c r="D105" s="98"/>
      <c r="E105" s="99">
        <v>7302</v>
      </c>
      <c r="F105" s="99"/>
      <c r="G105" s="99"/>
      <c r="H105" s="99"/>
      <c r="I105" s="99"/>
      <c r="J105" s="99"/>
      <c r="K105" s="100"/>
      <c r="L105" s="101"/>
      <c r="M105" s="106"/>
    </row>
    <row r="106" spans="1:13" ht="33.75" customHeight="1" x14ac:dyDescent="0.2">
      <c r="A106" s="25">
        <v>102</v>
      </c>
      <c r="B106" s="25" t="s">
        <v>126</v>
      </c>
      <c r="C106" s="57" t="s">
        <v>127</v>
      </c>
      <c r="D106" s="57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3"/>
      <c r="M106" s="104">
        <v>1</v>
      </c>
    </row>
    <row r="107" spans="1:13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107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3"/>
      <c r="M109" s="104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3"/>
      <c r="M110" s="104">
        <v>1</v>
      </c>
    </row>
    <row r="111" spans="1:13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3"/>
      <c r="M114" s="108">
        <v>1</v>
      </c>
    </row>
    <row r="115" spans="1:13" ht="33.75" customHeight="1" x14ac:dyDescent="0.2">
      <c r="A115" s="25">
        <v>102</v>
      </c>
      <c r="B115" s="25" t="s">
        <v>145</v>
      </c>
      <c r="C115" s="109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3"/>
      <c r="M115" s="108">
        <v>1</v>
      </c>
    </row>
    <row r="116" spans="1:13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3"/>
      <c r="M116" s="108">
        <v>1</v>
      </c>
    </row>
    <row r="117" spans="1:13" ht="33.75" customHeight="1" thickBot="1" x14ac:dyDescent="0.25">
      <c r="D117" s="49" t="s">
        <v>18</v>
      </c>
      <c r="E117" s="88">
        <f t="shared" ref="E117:K117" si="9">SUM(E106:E116)</f>
        <v>32021</v>
      </c>
      <c r="F117" s="88">
        <f t="shared" si="9"/>
        <v>0</v>
      </c>
      <c r="G117" s="88">
        <f t="shared" si="9"/>
        <v>0</v>
      </c>
      <c r="H117" s="88">
        <f t="shared" si="9"/>
        <v>0</v>
      </c>
      <c r="I117" s="88">
        <f t="shared" si="9"/>
        <v>0</v>
      </c>
      <c r="J117" s="88">
        <f t="shared" si="9"/>
        <v>0</v>
      </c>
      <c r="K117" s="88">
        <f t="shared" si="9"/>
        <v>32021</v>
      </c>
      <c r="M117" s="105">
        <f>SUM(M106:M116)</f>
        <v>11</v>
      </c>
    </row>
    <row r="118" spans="1:13" ht="50.25" customHeight="1" x14ac:dyDescent="0.2">
      <c r="M118" s="110"/>
    </row>
    <row r="119" spans="1:13" ht="46.5" customHeight="1" x14ac:dyDescent="0.2">
      <c r="M119" s="110"/>
    </row>
    <row r="120" spans="1:13" ht="13.5" thickBot="1" x14ac:dyDescent="0.25">
      <c r="A120" s="1"/>
      <c r="B120" s="1"/>
      <c r="C120" s="1"/>
      <c r="D120" s="154" t="s">
        <v>0</v>
      </c>
      <c r="E120" s="154"/>
      <c r="F120" s="154"/>
      <c r="G120" s="154"/>
      <c r="H120" s="154"/>
      <c r="I120" s="1"/>
      <c r="J120" s="1"/>
      <c r="K120" s="2"/>
      <c r="L120" s="1"/>
      <c r="M120" s="110"/>
    </row>
    <row r="121" spans="1:13" ht="13.5" thickBot="1" x14ac:dyDescent="0.25">
      <c r="A121" s="1"/>
      <c r="B121" s="1"/>
      <c r="C121" s="1"/>
      <c r="D121" s="155" t="s">
        <v>1</v>
      </c>
      <c r="E121" s="155"/>
      <c r="F121" s="155"/>
      <c r="G121" s="155"/>
      <c r="H121" s="155"/>
      <c r="I121" s="1"/>
      <c r="J121" s="1"/>
      <c r="K121" s="2"/>
      <c r="L121" s="3" t="s">
        <v>150</v>
      </c>
      <c r="M121" s="110"/>
    </row>
    <row r="122" spans="1:13" x14ac:dyDescent="0.2">
      <c r="A122" s="1"/>
      <c r="B122" s="1"/>
      <c r="C122" s="1"/>
      <c r="D122" s="156" t="s">
        <v>244</v>
      </c>
      <c r="E122" s="156"/>
      <c r="F122" s="156"/>
      <c r="G122" s="156"/>
      <c r="H122" s="156"/>
      <c r="I122" s="1"/>
      <c r="J122" s="1"/>
      <c r="K122" s="2"/>
      <c r="L122" s="1"/>
      <c r="M122" s="110"/>
    </row>
    <row r="123" spans="1:13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  <c r="M123" s="110"/>
    </row>
    <row r="124" spans="1:13" ht="13.5" thickBot="1" x14ac:dyDescent="0.25">
      <c r="M124" s="110"/>
    </row>
    <row r="125" spans="1:13" ht="13.5" thickBot="1" x14ac:dyDescent="0.25">
      <c r="A125" s="4"/>
      <c r="B125" s="4"/>
      <c r="C125" s="5"/>
      <c r="D125" s="6"/>
      <c r="E125" s="157" t="s">
        <v>3</v>
      </c>
      <c r="F125" s="157"/>
      <c r="G125" s="158" t="s">
        <v>4</v>
      </c>
      <c r="H125" s="158"/>
      <c r="I125" s="158"/>
      <c r="J125" s="158"/>
      <c r="K125" s="11"/>
      <c r="L125" s="12"/>
      <c r="M125" s="110"/>
    </row>
    <row r="126" spans="1:13" ht="13.5" thickBot="1" x14ac:dyDescent="0.25">
      <c r="A126" s="13" t="s">
        <v>5</v>
      </c>
      <c r="B126" s="159" t="s">
        <v>6</v>
      </c>
      <c r="C126" s="161" t="s">
        <v>7</v>
      </c>
      <c r="D126" s="163" t="s">
        <v>8</v>
      </c>
      <c r="E126" s="165" t="s">
        <v>9</v>
      </c>
      <c r="F126" s="167" t="s">
        <v>10</v>
      </c>
      <c r="G126" s="165" t="s">
        <v>11</v>
      </c>
      <c r="H126" s="167" t="s">
        <v>12</v>
      </c>
      <c r="I126" s="165" t="s">
        <v>10</v>
      </c>
      <c r="J126" s="169" t="s">
        <v>13</v>
      </c>
      <c r="K126" s="150" t="s">
        <v>14</v>
      </c>
      <c r="L126" s="152" t="s">
        <v>15</v>
      </c>
      <c r="M126" s="110"/>
    </row>
    <row r="127" spans="1:13" x14ac:dyDescent="0.2">
      <c r="A127" s="111" t="s">
        <v>16</v>
      </c>
      <c r="B127" s="160"/>
      <c r="C127" s="162"/>
      <c r="D127" s="164"/>
      <c r="E127" s="166"/>
      <c r="F127" s="168"/>
      <c r="G127" s="166"/>
      <c r="H127" s="168"/>
      <c r="I127" s="166"/>
      <c r="J127" s="170"/>
      <c r="K127" s="151"/>
      <c r="L127" s="153"/>
      <c r="M127" s="110"/>
    </row>
    <row r="128" spans="1:13" ht="34.5" customHeight="1" x14ac:dyDescent="0.2">
      <c r="A128" s="112">
        <v>602</v>
      </c>
      <c r="B128" s="112" t="s">
        <v>151</v>
      </c>
      <c r="C128" s="112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5"/>
      <c r="M128" s="110">
        <v>1</v>
      </c>
    </row>
    <row r="129" spans="1:13" ht="33.75" customHeight="1" x14ac:dyDescent="0.2">
      <c r="A129" s="112">
        <v>102</v>
      </c>
      <c r="B129" s="112" t="s">
        <v>153</v>
      </c>
      <c r="C129" s="112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5"/>
      <c r="M129" s="110">
        <v>1</v>
      </c>
    </row>
    <row r="130" spans="1:13" ht="33.75" customHeight="1" x14ac:dyDescent="0.2">
      <c r="A130" s="112">
        <v>102</v>
      </c>
      <c r="B130" s="112" t="s">
        <v>155</v>
      </c>
      <c r="C130" s="112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5"/>
      <c r="M130" s="110">
        <v>1</v>
      </c>
    </row>
    <row r="131" spans="1:13" ht="33.75" customHeight="1" x14ac:dyDescent="0.2">
      <c r="A131" s="112">
        <v>102</v>
      </c>
      <c r="B131" s="112" t="s">
        <v>157</v>
      </c>
      <c r="C131" s="112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5"/>
      <c r="M131" s="110">
        <v>1</v>
      </c>
    </row>
    <row r="132" spans="1:13" ht="33.75" customHeight="1" x14ac:dyDescent="0.2">
      <c r="A132" s="112">
        <v>102</v>
      </c>
      <c r="B132" s="112" t="s">
        <v>159</v>
      </c>
      <c r="C132" s="112" t="s">
        <v>160</v>
      </c>
      <c r="D132" s="26" t="s">
        <v>53</v>
      </c>
      <c r="E132" s="28">
        <v>1872</v>
      </c>
      <c r="F132" s="29"/>
      <c r="G132" s="29"/>
      <c r="H132" s="46">
        <v>180</v>
      </c>
      <c r="I132" s="113"/>
      <c r="J132" s="29"/>
      <c r="K132" s="46">
        <f t="shared" si="10"/>
        <v>1692</v>
      </c>
      <c r="L132" s="85"/>
      <c r="M132" s="110">
        <v>1</v>
      </c>
    </row>
    <row r="133" spans="1:13" ht="33.75" customHeight="1" x14ac:dyDescent="0.2">
      <c r="A133" s="112">
        <v>102</v>
      </c>
      <c r="B133" s="112" t="s">
        <v>161</v>
      </c>
      <c r="C133" s="112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5"/>
      <c r="M133" s="110">
        <v>1</v>
      </c>
    </row>
    <row r="134" spans="1:13" ht="33.75" customHeight="1" x14ac:dyDescent="0.2">
      <c r="A134" s="112">
        <v>102</v>
      </c>
      <c r="B134" s="112" t="s">
        <v>163</v>
      </c>
      <c r="C134" s="112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5"/>
      <c r="M134" s="110">
        <v>1</v>
      </c>
    </row>
    <row r="135" spans="1:13" ht="33.75" customHeight="1" x14ac:dyDescent="0.2">
      <c r="A135" s="112">
        <v>602</v>
      </c>
      <c r="B135" s="112" t="s">
        <v>165</v>
      </c>
      <c r="C135" s="112" t="s">
        <v>166</v>
      </c>
      <c r="D135" s="26" t="s">
        <v>60</v>
      </c>
      <c r="E135" s="28">
        <v>6784</v>
      </c>
      <c r="F135" s="55"/>
      <c r="G135" s="55"/>
      <c r="H135" s="46"/>
      <c r="I135" s="55"/>
      <c r="J135" s="55"/>
      <c r="K135" s="46">
        <f t="shared" si="10"/>
        <v>6784</v>
      </c>
      <c r="L135" s="112"/>
      <c r="M135" s="110">
        <v>1</v>
      </c>
    </row>
    <row r="136" spans="1:13" ht="33.75" customHeight="1" x14ac:dyDescent="0.2">
      <c r="A136" s="112">
        <v>102</v>
      </c>
      <c r="B136" s="112" t="s">
        <v>167</v>
      </c>
      <c r="C136" s="112" t="s">
        <v>168</v>
      </c>
      <c r="D136" s="26" t="s">
        <v>60</v>
      </c>
      <c r="E136" s="28">
        <v>2375</v>
      </c>
      <c r="F136" s="55"/>
      <c r="G136" s="55"/>
      <c r="H136" s="46">
        <v>120</v>
      </c>
      <c r="I136" s="55"/>
      <c r="J136" s="55"/>
      <c r="K136" s="46">
        <f t="shared" si="10"/>
        <v>2255</v>
      </c>
      <c r="L136" s="112"/>
      <c r="M136" s="110">
        <v>1</v>
      </c>
    </row>
    <row r="137" spans="1:13" ht="33.75" customHeight="1" x14ac:dyDescent="0.2">
      <c r="A137" s="112">
        <v>102</v>
      </c>
      <c r="B137" s="112" t="s">
        <v>169</v>
      </c>
      <c r="C137" s="112" t="s">
        <v>170</v>
      </c>
      <c r="D137" s="26" t="s">
        <v>60</v>
      </c>
      <c r="E137" s="28">
        <v>3457</v>
      </c>
      <c r="F137" s="55"/>
      <c r="G137" s="55"/>
      <c r="H137" s="46"/>
      <c r="I137" s="55"/>
      <c r="J137" s="55"/>
      <c r="K137" s="46">
        <f t="shared" si="10"/>
        <v>3457</v>
      </c>
      <c r="L137" s="112"/>
      <c r="M137" s="110">
        <v>1</v>
      </c>
    </row>
    <row r="138" spans="1:13" ht="33.75" customHeight="1" x14ac:dyDescent="0.2">
      <c r="A138" s="112">
        <v>102</v>
      </c>
      <c r="B138" s="112" t="s">
        <v>171</v>
      </c>
      <c r="C138" s="112" t="s">
        <v>172</v>
      </c>
      <c r="D138" s="26" t="s">
        <v>60</v>
      </c>
      <c r="E138" s="28">
        <v>2176</v>
      </c>
      <c r="F138" s="55"/>
      <c r="G138" s="55"/>
      <c r="H138" s="46"/>
      <c r="I138" s="55"/>
      <c r="J138" s="55"/>
      <c r="K138" s="46">
        <f t="shared" si="10"/>
        <v>2176</v>
      </c>
      <c r="L138" s="112"/>
      <c r="M138" s="110">
        <v>1</v>
      </c>
    </row>
    <row r="139" spans="1:13" ht="33.75" customHeight="1" x14ac:dyDescent="0.2">
      <c r="A139" s="112">
        <v>102</v>
      </c>
      <c r="B139" s="112" t="s">
        <v>173</v>
      </c>
      <c r="C139" s="112" t="s">
        <v>174</v>
      </c>
      <c r="D139" s="26" t="s">
        <v>60</v>
      </c>
      <c r="E139" s="28">
        <v>4990</v>
      </c>
      <c r="F139" s="55"/>
      <c r="G139" s="55"/>
      <c r="H139" s="46"/>
      <c r="I139" s="55"/>
      <c r="J139" s="55"/>
      <c r="K139" s="46">
        <f t="shared" si="10"/>
        <v>4990</v>
      </c>
      <c r="L139" s="112"/>
      <c r="M139" s="110">
        <v>1</v>
      </c>
    </row>
    <row r="140" spans="1:13" ht="13.5" thickBot="1" x14ac:dyDescent="0.25">
      <c r="D140" s="49" t="s">
        <v>18</v>
      </c>
      <c r="E140" s="88">
        <f>SUM(E128:E139)</f>
        <v>42045</v>
      </c>
      <c r="F140" s="88">
        <f t="shared" ref="F140:K140" si="11">SUM(F128:F139)</f>
        <v>0</v>
      </c>
      <c r="G140" s="88">
        <f t="shared" si="11"/>
        <v>0</v>
      </c>
      <c r="H140" s="88">
        <f t="shared" si="11"/>
        <v>300</v>
      </c>
      <c r="I140" s="88">
        <f t="shared" si="11"/>
        <v>0</v>
      </c>
      <c r="J140" s="88">
        <f t="shared" si="11"/>
        <v>0</v>
      </c>
      <c r="K140" s="88">
        <f t="shared" si="11"/>
        <v>41745</v>
      </c>
      <c r="M140" s="105">
        <f>SUM(M128:M139)</f>
        <v>12</v>
      </c>
    </row>
    <row r="141" spans="1:13" x14ac:dyDescent="0.2">
      <c r="D141" s="63"/>
      <c r="E141" s="114"/>
      <c r="F141" s="114"/>
      <c r="G141" s="114"/>
      <c r="H141" s="114"/>
      <c r="I141" s="114"/>
      <c r="J141" s="114"/>
      <c r="K141" s="114"/>
      <c r="M141" s="110"/>
    </row>
    <row r="142" spans="1:13" ht="90" customHeight="1" x14ac:dyDescent="0.2">
      <c r="D142" s="63"/>
      <c r="E142" s="114"/>
      <c r="F142" s="114"/>
      <c r="G142" s="114"/>
      <c r="H142" s="114"/>
      <c r="I142" s="114"/>
      <c r="J142" s="114"/>
      <c r="K142" s="114"/>
      <c r="M142" s="110"/>
    </row>
    <row r="143" spans="1:13" ht="13.5" thickBot="1" x14ac:dyDescent="0.25">
      <c r="A143" s="1"/>
      <c r="B143" s="1"/>
      <c r="C143" s="1"/>
      <c r="D143" s="154" t="s">
        <v>0</v>
      </c>
      <c r="E143" s="154"/>
      <c r="F143" s="154"/>
      <c r="G143" s="154"/>
      <c r="H143" s="154"/>
      <c r="I143" s="1"/>
      <c r="J143" s="1"/>
      <c r="K143" s="2"/>
      <c r="L143" s="1"/>
      <c r="M143" s="110"/>
    </row>
    <row r="144" spans="1:13" ht="13.5" thickBot="1" x14ac:dyDescent="0.25">
      <c r="A144" s="1"/>
      <c r="B144" s="1"/>
      <c r="C144" s="1"/>
      <c r="D144" s="155" t="s">
        <v>1</v>
      </c>
      <c r="E144" s="155"/>
      <c r="F144" s="155"/>
      <c r="G144" s="155"/>
      <c r="H144" s="155"/>
      <c r="I144" s="1"/>
      <c r="J144" s="1"/>
      <c r="K144" s="2"/>
      <c r="L144" s="3" t="s">
        <v>175</v>
      </c>
      <c r="M144" s="110"/>
    </row>
    <row r="145" spans="1:13" x14ac:dyDescent="0.2">
      <c r="A145" s="1"/>
      <c r="B145" s="1"/>
      <c r="C145" s="1"/>
      <c r="D145" s="156" t="s">
        <v>244</v>
      </c>
      <c r="E145" s="156"/>
      <c r="F145" s="156"/>
      <c r="G145" s="156"/>
      <c r="H145" s="156"/>
      <c r="I145" s="1"/>
      <c r="J145" s="1"/>
      <c r="K145" s="2"/>
      <c r="L145" s="1"/>
      <c r="M145" s="110"/>
    </row>
    <row r="146" spans="1:13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  <c r="M146" s="110"/>
    </row>
    <row r="147" spans="1:13" ht="13.5" thickBot="1" x14ac:dyDescent="0.25">
      <c r="M147" s="110"/>
    </row>
    <row r="148" spans="1:13" ht="13.5" thickBot="1" x14ac:dyDescent="0.25">
      <c r="A148" s="4"/>
      <c r="B148" s="4"/>
      <c r="C148" s="5"/>
      <c r="D148" s="6"/>
      <c r="E148" s="157" t="s">
        <v>3</v>
      </c>
      <c r="F148" s="157"/>
      <c r="G148" s="158" t="s">
        <v>4</v>
      </c>
      <c r="H148" s="158"/>
      <c r="I148" s="158"/>
      <c r="J148" s="158"/>
      <c r="K148" s="11"/>
      <c r="L148" s="12"/>
      <c r="M148" s="110"/>
    </row>
    <row r="149" spans="1:13" ht="13.5" thickBot="1" x14ac:dyDescent="0.25">
      <c r="A149" s="13" t="s">
        <v>5</v>
      </c>
      <c r="B149" s="159" t="s">
        <v>6</v>
      </c>
      <c r="C149" s="161" t="s">
        <v>7</v>
      </c>
      <c r="D149" s="163" t="s">
        <v>8</v>
      </c>
      <c r="E149" s="165" t="s">
        <v>9</v>
      </c>
      <c r="F149" s="167" t="s">
        <v>10</v>
      </c>
      <c r="G149" s="165" t="s">
        <v>11</v>
      </c>
      <c r="H149" s="167" t="s">
        <v>12</v>
      </c>
      <c r="I149" s="165" t="s">
        <v>10</v>
      </c>
      <c r="J149" s="169" t="s">
        <v>13</v>
      </c>
      <c r="K149" s="150" t="s">
        <v>14</v>
      </c>
      <c r="L149" s="152" t="s">
        <v>15</v>
      </c>
      <c r="M149" s="110"/>
    </row>
    <row r="150" spans="1:13" x14ac:dyDescent="0.2">
      <c r="A150" s="111" t="s">
        <v>16</v>
      </c>
      <c r="B150" s="160"/>
      <c r="C150" s="162"/>
      <c r="D150" s="164"/>
      <c r="E150" s="166"/>
      <c r="F150" s="168"/>
      <c r="G150" s="166"/>
      <c r="H150" s="168"/>
      <c r="I150" s="166"/>
      <c r="J150" s="170"/>
      <c r="K150" s="151"/>
      <c r="L150" s="153"/>
      <c r="M150" s="110"/>
    </row>
    <row r="151" spans="1:13" ht="36.75" customHeight="1" x14ac:dyDescent="0.2">
      <c r="A151" s="112">
        <v>102</v>
      </c>
      <c r="B151" s="112" t="s">
        <v>176</v>
      </c>
      <c r="C151" s="112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5"/>
      <c r="M151" s="110">
        <v>1</v>
      </c>
    </row>
    <row r="152" spans="1:13" ht="34.5" customHeight="1" x14ac:dyDescent="0.2">
      <c r="A152" s="112">
        <v>102</v>
      </c>
      <c r="B152" s="112" t="s">
        <v>178</v>
      </c>
      <c r="C152" s="112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5"/>
      <c r="M152" s="110">
        <v>1</v>
      </c>
    </row>
    <row r="153" spans="1:13" ht="35.25" customHeight="1" x14ac:dyDescent="0.2">
      <c r="A153" s="112">
        <v>602</v>
      </c>
      <c r="B153" s="112" t="s">
        <v>180</v>
      </c>
      <c r="C153" s="112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5"/>
      <c r="M153" s="110">
        <v>1</v>
      </c>
    </row>
    <row r="154" spans="1:13" ht="33" customHeight="1" x14ac:dyDescent="0.2">
      <c r="A154" s="112">
        <v>102</v>
      </c>
      <c r="B154" s="112" t="s">
        <v>182</v>
      </c>
      <c r="C154" s="112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5"/>
      <c r="M154" s="110">
        <v>1</v>
      </c>
    </row>
    <row r="155" spans="1:13" ht="36" customHeight="1" x14ac:dyDescent="0.2">
      <c r="A155" s="112">
        <v>102</v>
      </c>
      <c r="B155" s="112" t="s">
        <v>184</v>
      </c>
      <c r="C155" s="112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5"/>
      <c r="M155" s="110">
        <v>1</v>
      </c>
    </row>
    <row r="156" spans="1:13" ht="31.5" customHeight="1" x14ac:dyDescent="0.2">
      <c r="A156" s="112">
        <v>102</v>
      </c>
      <c r="B156" s="112" t="s">
        <v>186</v>
      </c>
      <c r="C156" s="112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188</v>
      </c>
      <c r="C157" s="112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190</v>
      </c>
      <c r="C158" s="112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192</v>
      </c>
      <c r="C159" s="112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5"/>
      <c r="M159" s="110">
        <v>1</v>
      </c>
    </row>
    <row r="160" spans="1:13" ht="39.75" customHeight="1" x14ac:dyDescent="0.2">
      <c r="A160" s="112">
        <v>102</v>
      </c>
      <c r="B160" s="112" t="s">
        <v>194</v>
      </c>
      <c r="C160" s="112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5"/>
      <c r="M160" s="110">
        <v>1</v>
      </c>
    </row>
    <row r="161" spans="1:13" ht="39.75" customHeight="1" x14ac:dyDescent="0.2">
      <c r="A161" s="112">
        <v>102</v>
      </c>
      <c r="B161" s="112" t="s">
        <v>196</v>
      </c>
      <c r="C161" s="112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5"/>
      <c r="M161" s="110">
        <v>1</v>
      </c>
    </row>
    <row r="162" spans="1:13" ht="39.75" customHeight="1" x14ac:dyDescent="0.2">
      <c r="A162" s="112">
        <v>602</v>
      </c>
      <c r="B162" s="112" t="s">
        <v>198</v>
      </c>
      <c r="C162" s="112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5"/>
      <c r="M162" s="110">
        <v>1</v>
      </c>
    </row>
    <row r="163" spans="1:13" ht="13.5" thickBot="1" x14ac:dyDescent="0.25">
      <c r="A163" s="115"/>
      <c r="B163" s="115"/>
      <c r="C163" s="115"/>
      <c r="D163" s="49" t="s">
        <v>18</v>
      </c>
      <c r="E163" s="88">
        <f t="shared" ref="E163:K163" si="13">SUM(E151:E162)</f>
        <v>43220</v>
      </c>
      <c r="F163" s="88">
        <f t="shared" si="13"/>
        <v>0</v>
      </c>
      <c r="G163" s="88">
        <f t="shared" si="13"/>
        <v>0</v>
      </c>
      <c r="H163" s="88">
        <f t="shared" si="13"/>
        <v>0</v>
      </c>
      <c r="I163" s="88">
        <f t="shared" si="13"/>
        <v>0</v>
      </c>
      <c r="J163" s="88">
        <f t="shared" si="13"/>
        <v>0</v>
      </c>
      <c r="K163" s="88">
        <f t="shared" si="13"/>
        <v>43220</v>
      </c>
      <c r="L163" s="87"/>
      <c r="M163" s="110">
        <f>SUM(M151:M162)</f>
        <v>12</v>
      </c>
    </row>
    <row r="164" spans="1:13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15.7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1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2" customHeight="1" x14ac:dyDescent="0.2">
      <c r="D167" s="63"/>
      <c r="E167" s="114"/>
      <c r="F167" s="114"/>
      <c r="G167" s="114"/>
      <c r="H167" s="114"/>
      <c r="I167" s="114"/>
      <c r="J167" s="114"/>
      <c r="K167" s="114"/>
      <c r="M167" s="110"/>
    </row>
    <row r="168" spans="1:13" x14ac:dyDescent="0.2">
      <c r="D168" s="63"/>
      <c r="E168" s="114"/>
      <c r="F168" s="114"/>
      <c r="G168" s="114"/>
      <c r="H168" s="114"/>
      <c r="I168" s="114"/>
      <c r="J168" s="114"/>
      <c r="K168" s="114"/>
      <c r="M168" s="110"/>
    </row>
    <row r="169" spans="1:13" ht="13.5" thickBot="1" x14ac:dyDescent="0.25">
      <c r="A169" s="1"/>
      <c r="B169" s="1"/>
      <c r="C169" s="1"/>
      <c r="D169" s="154" t="s">
        <v>0</v>
      </c>
      <c r="E169" s="154"/>
      <c r="F169" s="154"/>
      <c r="G169" s="154"/>
      <c r="H169" s="154"/>
      <c r="I169" s="1"/>
      <c r="J169" s="1"/>
      <c r="K169" s="2"/>
      <c r="L169" s="1"/>
      <c r="M169" s="110"/>
    </row>
    <row r="170" spans="1:13" ht="13.5" thickBot="1" x14ac:dyDescent="0.25">
      <c r="A170" s="1"/>
      <c r="B170" s="1"/>
      <c r="C170" s="1"/>
      <c r="D170" s="155" t="s">
        <v>1</v>
      </c>
      <c r="E170" s="155"/>
      <c r="F170" s="155"/>
      <c r="G170" s="155"/>
      <c r="H170" s="155"/>
      <c r="I170" s="1"/>
      <c r="J170" s="1"/>
      <c r="K170" s="2"/>
      <c r="L170" s="3" t="s">
        <v>200</v>
      </c>
      <c r="M170" s="110"/>
    </row>
    <row r="171" spans="1:13" x14ac:dyDescent="0.2">
      <c r="A171" s="1"/>
      <c r="B171" s="1"/>
      <c r="C171" s="1"/>
      <c r="D171" s="156" t="s">
        <v>244</v>
      </c>
      <c r="E171" s="156"/>
      <c r="F171" s="156"/>
      <c r="G171" s="156"/>
      <c r="H171" s="156"/>
      <c r="I171" s="1"/>
      <c r="J171" s="1"/>
      <c r="K171" s="2"/>
      <c r="L171" s="1"/>
      <c r="M171" s="110"/>
    </row>
    <row r="172" spans="1:13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  <c r="M172" s="110"/>
    </row>
    <row r="173" spans="1:13" ht="13.5" thickBot="1" x14ac:dyDescent="0.25">
      <c r="M173" s="110"/>
    </row>
    <row r="174" spans="1:13" ht="13.5" thickBot="1" x14ac:dyDescent="0.25">
      <c r="A174" s="4"/>
      <c r="B174" s="4"/>
      <c r="C174" s="5"/>
      <c r="D174" s="6"/>
      <c r="E174" s="157" t="s">
        <v>3</v>
      </c>
      <c r="F174" s="157"/>
      <c r="G174" s="158" t="s">
        <v>4</v>
      </c>
      <c r="H174" s="158"/>
      <c r="I174" s="158"/>
      <c r="J174" s="158"/>
      <c r="K174" s="11"/>
      <c r="L174" s="12"/>
      <c r="M174" s="110"/>
    </row>
    <row r="175" spans="1:13" ht="13.5" customHeight="1" thickBot="1" x14ac:dyDescent="0.25">
      <c r="A175" s="13" t="s">
        <v>5</v>
      </c>
      <c r="B175" s="159" t="s">
        <v>6</v>
      </c>
      <c r="C175" s="161" t="s">
        <v>7</v>
      </c>
      <c r="D175" s="163" t="s">
        <v>8</v>
      </c>
      <c r="E175" s="165" t="s">
        <v>9</v>
      </c>
      <c r="F175" s="167" t="s">
        <v>10</v>
      </c>
      <c r="G175" s="165" t="s">
        <v>11</v>
      </c>
      <c r="H175" s="167" t="s">
        <v>12</v>
      </c>
      <c r="I175" s="165" t="s">
        <v>10</v>
      </c>
      <c r="J175" s="169" t="s">
        <v>13</v>
      </c>
      <c r="K175" s="150" t="s">
        <v>14</v>
      </c>
      <c r="L175" s="152" t="s">
        <v>15</v>
      </c>
      <c r="M175" s="110"/>
    </row>
    <row r="176" spans="1:13" x14ac:dyDescent="0.2">
      <c r="A176" s="111" t="s">
        <v>16</v>
      </c>
      <c r="B176" s="160"/>
      <c r="C176" s="162"/>
      <c r="D176" s="164"/>
      <c r="E176" s="166"/>
      <c r="F176" s="168"/>
      <c r="G176" s="166"/>
      <c r="H176" s="168"/>
      <c r="I176" s="166"/>
      <c r="J176" s="170"/>
      <c r="K176" s="151"/>
      <c r="L176" s="153"/>
      <c r="M176" s="110"/>
    </row>
    <row r="177" spans="1:15" ht="39.75" customHeight="1" x14ac:dyDescent="0.2">
      <c r="A177" s="112">
        <v>602</v>
      </c>
      <c r="B177" s="112" t="s">
        <v>201</v>
      </c>
      <c r="C177" s="112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203</v>
      </c>
      <c r="C178" s="112" t="s">
        <v>204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205</v>
      </c>
      <c r="C179" s="112" t="s">
        <v>206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207</v>
      </c>
      <c r="C180" s="112" t="s">
        <v>208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209</v>
      </c>
      <c r="C181" s="112" t="s">
        <v>210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5"/>
      <c r="M181" s="110">
        <v>1</v>
      </c>
    </row>
    <row r="182" spans="1:15" ht="39.75" customHeight="1" x14ac:dyDescent="0.2">
      <c r="A182" s="112">
        <v>102</v>
      </c>
      <c r="B182" s="112" t="s">
        <v>211</v>
      </c>
      <c r="C182" s="112" t="s">
        <v>212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0" si="14">SUM(E182:F182)-SUM(G182:J182)</f>
        <v>1633</v>
      </c>
      <c r="L182" s="85"/>
      <c r="M182" s="110">
        <v>1</v>
      </c>
    </row>
    <row r="183" spans="1:15" ht="39.75" customHeight="1" x14ac:dyDescent="0.2">
      <c r="A183" s="112">
        <v>102</v>
      </c>
      <c r="B183" s="112" t="s">
        <v>213</v>
      </c>
      <c r="C183" s="112" t="s">
        <v>214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5"/>
      <c r="M183" s="116">
        <v>1</v>
      </c>
    </row>
    <row r="184" spans="1:15" ht="39.75" customHeight="1" x14ac:dyDescent="0.2">
      <c r="A184" s="112">
        <v>602</v>
      </c>
      <c r="B184" s="112" t="s">
        <v>215</v>
      </c>
      <c r="C184" s="112" t="s">
        <v>216</v>
      </c>
      <c r="D184" s="112" t="s">
        <v>217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218</v>
      </c>
      <c r="C185" s="112" t="s">
        <v>219</v>
      </c>
      <c r="D185" s="112" t="s">
        <v>217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220</v>
      </c>
      <c r="C186" s="112" t="s">
        <v>221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5"/>
      <c r="M186" s="116">
        <v>1</v>
      </c>
    </row>
    <row r="187" spans="1:15" ht="39.75" customHeight="1" x14ac:dyDescent="0.2">
      <c r="A187" s="112">
        <v>102</v>
      </c>
      <c r="B187" s="112" t="s">
        <v>222</v>
      </c>
      <c r="C187" s="112" t="s">
        <v>223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5"/>
      <c r="M187" s="116">
        <v>1</v>
      </c>
    </row>
    <row r="188" spans="1:15" ht="39.75" customHeight="1" x14ac:dyDescent="0.2">
      <c r="A188" s="112">
        <v>102</v>
      </c>
      <c r="B188" s="112" t="s">
        <v>224</v>
      </c>
      <c r="C188" s="112" t="s">
        <v>225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5"/>
      <c r="M188" s="116">
        <v>1</v>
      </c>
    </row>
    <row r="189" spans="1:15" ht="13.5" customHeight="1" thickBot="1" x14ac:dyDescent="0.25">
      <c r="A189" s="142"/>
      <c r="B189" s="142"/>
      <c r="C189" s="142"/>
      <c r="D189" s="49" t="s">
        <v>18</v>
      </c>
      <c r="E189" s="88">
        <f t="shared" ref="E189:K189" si="15">SUM(E171:E188)</f>
        <v>70277</v>
      </c>
      <c r="F189" s="88">
        <f t="shared" si="15"/>
        <v>0</v>
      </c>
      <c r="G189" s="88">
        <f t="shared" si="15"/>
        <v>0</v>
      </c>
      <c r="H189" s="88">
        <f t="shared" si="15"/>
        <v>0</v>
      </c>
      <c r="I189" s="88">
        <f t="shared" si="15"/>
        <v>0</v>
      </c>
      <c r="J189" s="149">
        <f t="shared" si="15"/>
        <v>0</v>
      </c>
      <c r="K189" s="88">
        <f t="shared" si="15"/>
        <v>70277</v>
      </c>
      <c r="L189" s="143"/>
      <c r="M189" s="105">
        <f>SUM(M171:M188)</f>
        <v>12</v>
      </c>
    </row>
    <row r="190" spans="1:15" ht="39.75" customHeight="1" x14ac:dyDescent="0.2">
      <c r="A190" s="115"/>
      <c r="B190" s="115"/>
      <c r="C190" s="115"/>
      <c r="D190" s="144"/>
      <c r="E190" s="145"/>
      <c r="F190" s="146"/>
      <c r="G190" s="146"/>
      <c r="H190" s="147"/>
      <c r="I190" s="146"/>
      <c r="J190" s="146"/>
      <c r="K190" s="147"/>
      <c r="L190" s="87"/>
      <c r="M190" s="116"/>
      <c r="N190" s="87"/>
      <c r="O190" s="87"/>
    </row>
    <row r="191" spans="1:15" ht="39.75" customHeight="1" x14ac:dyDescent="0.2">
      <c r="A191" s="115"/>
      <c r="B191" s="115"/>
      <c r="C191" s="115"/>
      <c r="D191" s="144"/>
      <c r="E191" s="145"/>
      <c r="F191" s="146"/>
      <c r="G191" s="146"/>
      <c r="H191" s="147"/>
      <c r="I191" s="146"/>
      <c r="J191" s="146"/>
      <c r="K191" s="147"/>
      <c r="L191" s="87"/>
      <c r="M191" s="116"/>
      <c r="N191" s="87"/>
      <c r="O191" s="87"/>
    </row>
    <row r="192" spans="1:15" ht="13.5" thickBot="1" x14ac:dyDescent="0.25">
      <c r="A192" s="1"/>
      <c r="B192" s="1"/>
      <c r="C192" s="1"/>
      <c r="D192" s="154" t="s">
        <v>0</v>
      </c>
      <c r="E192" s="154"/>
      <c r="F192" s="154"/>
      <c r="G192" s="154"/>
      <c r="H192" s="154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"/>
      <c r="D193" s="155" t="s">
        <v>1</v>
      </c>
      <c r="E193" s="155"/>
      <c r="F193" s="155"/>
      <c r="G193" s="155"/>
      <c r="H193" s="155"/>
      <c r="I193" s="1"/>
      <c r="J193" s="1"/>
      <c r="K193" s="2"/>
      <c r="L193" s="3" t="s">
        <v>242</v>
      </c>
      <c r="M193" s="110"/>
    </row>
    <row r="194" spans="1:13" x14ac:dyDescent="0.2">
      <c r="A194" s="1"/>
      <c r="B194" s="1"/>
      <c r="C194" s="1"/>
      <c r="D194" s="156" t="s">
        <v>244</v>
      </c>
      <c r="E194" s="156"/>
      <c r="F194" s="156"/>
      <c r="G194" s="156"/>
      <c r="H194" s="156"/>
      <c r="I194" s="1"/>
      <c r="J194" s="1"/>
      <c r="K194" s="2"/>
      <c r="L194" s="1"/>
      <c r="M194" s="110"/>
    </row>
    <row r="195" spans="1:13" ht="13.5" thickBot="1" x14ac:dyDescent="0.25">
      <c r="A195" s="1"/>
      <c r="B195" s="1"/>
      <c r="C195" s="148"/>
      <c r="D195" s="71"/>
      <c r="E195" s="71"/>
      <c r="F195" s="71"/>
      <c r="G195" s="71"/>
      <c r="H195" s="71"/>
      <c r="I195" s="148"/>
      <c r="J195" s="1"/>
      <c r="K195" s="2"/>
      <c r="L195" s="1"/>
      <c r="M195" s="110"/>
    </row>
    <row r="196" spans="1:13" ht="13.5" thickBot="1" x14ac:dyDescent="0.25">
      <c r="A196" s="4"/>
      <c r="B196" s="4"/>
      <c r="C196" s="5"/>
      <c r="D196" s="6"/>
      <c r="E196" s="157" t="s">
        <v>3</v>
      </c>
      <c r="F196" s="157"/>
      <c r="G196" s="158" t="s">
        <v>4</v>
      </c>
      <c r="H196" s="158"/>
      <c r="I196" s="158"/>
      <c r="J196" s="158"/>
      <c r="K196" s="11"/>
      <c r="L196" s="12"/>
      <c r="M196" s="110"/>
    </row>
    <row r="197" spans="1:13" ht="13.5" customHeight="1" thickBot="1" x14ac:dyDescent="0.25">
      <c r="A197" s="13" t="s">
        <v>5</v>
      </c>
      <c r="B197" s="159" t="s">
        <v>6</v>
      </c>
      <c r="C197" s="161" t="s">
        <v>7</v>
      </c>
      <c r="D197" s="163" t="s">
        <v>8</v>
      </c>
      <c r="E197" s="165" t="s">
        <v>9</v>
      </c>
      <c r="F197" s="167" t="s">
        <v>10</v>
      </c>
      <c r="G197" s="165" t="s">
        <v>11</v>
      </c>
      <c r="H197" s="167" t="s">
        <v>12</v>
      </c>
      <c r="I197" s="165" t="s">
        <v>10</v>
      </c>
      <c r="J197" s="169" t="s">
        <v>13</v>
      </c>
      <c r="K197" s="150" t="s">
        <v>14</v>
      </c>
      <c r="L197" s="152" t="s">
        <v>15</v>
      </c>
      <c r="M197" s="110"/>
    </row>
    <row r="198" spans="1:13" x14ac:dyDescent="0.2">
      <c r="A198" s="111" t="s">
        <v>16</v>
      </c>
      <c r="B198" s="160"/>
      <c r="C198" s="162"/>
      <c r="D198" s="164"/>
      <c r="E198" s="166"/>
      <c r="F198" s="168"/>
      <c r="G198" s="166"/>
      <c r="H198" s="168"/>
      <c r="I198" s="166"/>
      <c r="J198" s="170"/>
      <c r="K198" s="151"/>
      <c r="L198" s="153"/>
      <c r="M198" s="110"/>
    </row>
    <row r="199" spans="1:13" ht="39.75" customHeight="1" x14ac:dyDescent="0.2">
      <c r="A199" s="112">
        <v>102</v>
      </c>
      <c r="B199" s="112" t="s">
        <v>236</v>
      </c>
      <c r="C199" s="112" t="s">
        <v>238</v>
      </c>
      <c r="D199" s="26" t="s">
        <v>239</v>
      </c>
      <c r="E199" s="28">
        <v>2113</v>
      </c>
      <c r="F199" s="29"/>
      <c r="G199" s="29"/>
      <c r="H199" s="141">
        <v>530</v>
      </c>
      <c r="I199" s="29"/>
      <c r="J199" s="29"/>
      <c r="K199" s="46">
        <f t="shared" si="14"/>
        <v>1583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237</v>
      </c>
      <c r="C200" s="112" t="s">
        <v>241</v>
      </c>
      <c r="D200" s="26" t="s">
        <v>239</v>
      </c>
      <c r="E200" s="28">
        <v>7162</v>
      </c>
      <c r="F200" s="31">
        <v>12500</v>
      </c>
      <c r="G200" s="29"/>
      <c r="H200" s="46"/>
      <c r="I200" s="29"/>
      <c r="J200" s="29"/>
      <c r="K200" s="46">
        <f t="shared" si="14"/>
        <v>19662</v>
      </c>
      <c r="L200" s="85"/>
      <c r="M200" s="116">
        <v>1</v>
      </c>
    </row>
    <row r="201" spans="1:13" ht="13.5" thickBot="1" x14ac:dyDescent="0.25">
      <c r="D201" s="49" t="s">
        <v>18</v>
      </c>
      <c r="E201" s="88">
        <f>SUM(E199:E200)</f>
        <v>9275</v>
      </c>
      <c r="F201" s="88">
        <f t="shared" ref="F201:J201" si="16">SUM(F177:F200)</f>
        <v>12500</v>
      </c>
      <c r="G201" s="88">
        <f t="shared" si="16"/>
        <v>0</v>
      </c>
      <c r="H201" s="88">
        <f t="shared" si="16"/>
        <v>530</v>
      </c>
      <c r="I201" s="88">
        <f t="shared" si="16"/>
        <v>0</v>
      </c>
      <c r="J201" s="149">
        <f t="shared" si="16"/>
        <v>0</v>
      </c>
      <c r="K201" s="88">
        <f>SUM(K199:K200)</f>
        <v>21245</v>
      </c>
      <c r="L201" s="87"/>
      <c r="M201" s="114">
        <f>SUM(M199:M200)</f>
        <v>2</v>
      </c>
    </row>
    <row r="202" spans="1:13" x14ac:dyDescent="0.2">
      <c r="D202" s="63"/>
      <c r="E202" s="114"/>
      <c r="F202" s="114"/>
      <c r="G202" s="114"/>
      <c r="H202" s="114"/>
      <c r="I202" s="114"/>
      <c r="J202" s="114"/>
      <c r="K202" s="114"/>
      <c r="M202" s="110"/>
    </row>
    <row r="203" spans="1:13" x14ac:dyDescent="0.2">
      <c r="M203" s="110"/>
    </row>
    <row r="204" spans="1:13" x14ac:dyDescent="0.2">
      <c r="E204" s="117">
        <f>E21+E43+E67+E93+E117+E140+E163+E189+E201</f>
        <v>399113</v>
      </c>
      <c r="F204" s="117">
        <f t="shared" ref="F204:J204" si="17">F21+F43+F67+F93+F117+F140+F163+F201</f>
        <v>12500</v>
      </c>
      <c r="G204" s="117">
        <f t="shared" si="17"/>
        <v>0</v>
      </c>
      <c r="H204" s="117">
        <f t="shared" si="17"/>
        <v>2830</v>
      </c>
      <c r="I204" s="117">
        <f t="shared" si="17"/>
        <v>0</v>
      </c>
      <c r="J204" s="117">
        <f t="shared" si="17"/>
        <v>0</v>
      </c>
      <c r="K204" s="117">
        <f>K21+K43+K67+K93+K117+K140+K163+K189+K201</f>
        <v>408783</v>
      </c>
      <c r="L204" s="118">
        <f>M204</f>
        <v>99</v>
      </c>
      <c r="M204" s="117">
        <f>M21+M43+M67+M93+M117+M140+M163+M189+M201</f>
        <v>99</v>
      </c>
    </row>
    <row r="205" spans="1:13" x14ac:dyDescent="0.2">
      <c r="D205" s="119" t="s">
        <v>226</v>
      </c>
      <c r="E205" s="120">
        <f>E204+F204</f>
        <v>411613</v>
      </c>
      <c r="F205" s="121"/>
      <c r="H205" s="119" t="s">
        <v>227</v>
      </c>
      <c r="J205" s="114">
        <f>G204+H204+I204+J204</f>
        <v>2830</v>
      </c>
      <c r="M205" s="106"/>
    </row>
    <row r="206" spans="1:13" x14ac:dyDescent="0.2">
      <c r="M206" s="106"/>
    </row>
    <row r="207" spans="1:13" x14ac:dyDescent="0.2">
      <c r="M207" s="106"/>
    </row>
    <row r="208" spans="1:13" x14ac:dyDescent="0.2">
      <c r="G208" s="122"/>
      <c r="H208" s="123"/>
      <c r="I208" s="123"/>
      <c r="J208" s="123"/>
      <c r="K208" s="124"/>
      <c r="L208" s="125"/>
      <c r="M208" s="126"/>
    </row>
    <row r="209" spans="3:13" x14ac:dyDescent="0.2">
      <c r="G209" s="122"/>
      <c r="H209" s="127"/>
      <c r="I209" s="123"/>
      <c r="J209" s="123"/>
      <c r="K209" s="124"/>
      <c r="L209" s="125"/>
      <c r="M209" s="125"/>
    </row>
    <row r="210" spans="3:13" x14ac:dyDescent="0.2">
      <c r="G210" s="122" t="s">
        <v>228</v>
      </c>
      <c r="H210" s="123" t="s">
        <v>229</v>
      </c>
      <c r="I210" s="123" t="s">
        <v>230</v>
      </c>
      <c r="J210" s="123"/>
      <c r="K210" s="124"/>
      <c r="L210" s="125"/>
      <c r="M210" s="126"/>
    </row>
    <row r="211" spans="3:13" x14ac:dyDescent="0.2">
      <c r="G211" s="122"/>
      <c r="H211" s="123"/>
      <c r="I211" s="123"/>
      <c r="J211" s="123"/>
      <c r="K211" s="124"/>
      <c r="L211" s="125"/>
      <c r="M211" s="125"/>
    </row>
    <row r="212" spans="3:13" x14ac:dyDescent="0.2">
      <c r="G212" s="122"/>
      <c r="H212" s="123"/>
      <c r="I212" s="123"/>
      <c r="J212" s="123"/>
      <c r="K212" s="124"/>
      <c r="L212" s="126"/>
      <c r="M212" s="125"/>
    </row>
    <row r="213" spans="3:13" x14ac:dyDescent="0.2">
      <c r="E213"/>
      <c r="G213" s="125"/>
      <c r="H213" s="125"/>
      <c r="I213" s="125"/>
      <c r="J213" s="125"/>
      <c r="K213" s="122"/>
      <c r="L213" s="125"/>
      <c r="M213" s="125"/>
    </row>
    <row r="214" spans="3:13" x14ac:dyDescent="0.2">
      <c r="G214" s="122"/>
      <c r="H214" s="123" t="s">
        <v>149</v>
      </c>
      <c r="I214" s="123"/>
      <c r="J214" s="123"/>
      <c r="K214" s="124"/>
      <c r="L214" s="125"/>
      <c r="M214" s="125"/>
    </row>
    <row r="215" spans="3:13" x14ac:dyDescent="0.2">
      <c r="G215" s="122"/>
      <c r="H215" s="123"/>
      <c r="I215" s="123"/>
      <c r="J215" s="123"/>
      <c r="K215" s="128"/>
      <c r="L215" s="125"/>
      <c r="M215" s="125"/>
    </row>
    <row r="216" spans="3:13" x14ac:dyDescent="0.2">
      <c r="G216" s="122">
        <f>E188*2</f>
        <v>30704</v>
      </c>
      <c r="H216" s="123"/>
      <c r="I216" s="123"/>
      <c r="J216" s="123"/>
      <c r="K216" s="124"/>
      <c r="L216" s="125"/>
      <c r="M216" s="125"/>
    </row>
    <row r="219" spans="3:13" x14ac:dyDescent="0.2">
      <c r="H219" s="92" t="s">
        <v>243</v>
      </c>
      <c r="K219" s="94">
        <f>K204-4990</f>
        <v>403793</v>
      </c>
    </row>
    <row r="220" spans="3:13" x14ac:dyDescent="0.2">
      <c r="C220" s="129" t="s">
        <v>231</v>
      </c>
      <c r="D220" s="130">
        <f>E17+E18+E19+E20+E32+E33+E34+E35+E36+E60+E61+E62+E63+E64+E65+E66+E80+E81+E82+E83+E84+E87+E88+E89+E90+E91+E92+E106+E108+E109+E110+E112+E113+E115+E116+E129+E131+E132+E133+E134+E136+E137+E138+E139+E151+E152+E154+E155+E156+E157+E158+E159+E160+E161+E178+E179+E180+E181+E182+E183+E185+E186+E187+E188+F182+F183+E199+E200+F200</f>
        <v>245505</v>
      </c>
    </row>
    <row r="221" spans="3:13" x14ac:dyDescent="0.2">
      <c r="C221" s="131" t="s">
        <v>232</v>
      </c>
      <c r="D221" s="132">
        <f>E37+E38+E39+E40+E41+E42+E53+E54+E55+E56+E57+E58+E59+E107+E111+E128+E135+E153+E162+E177+F162+E184</f>
        <v>94897</v>
      </c>
    </row>
    <row r="222" spans="3:13" x14ac:dyDescent="0.2">
      <c r="C222" s="133" t="s">
        <v>233</v>
      </c>
      <c r="D222" s="134">
        <f>E9++E10+E11+E12+E13+E14+E15+E16+E85+E86+E114+E130</f>
        <v>71211</v>
      </c>
    </row>
    <row r="223" spans="3:13" x14ac:dyDescent="0.2">
      <c r="C223" s="135" t="s">
        <v>234</v>
      </c>
      <c r="D223" s="136">
        <v>0</v>
      </c>
      <c r="I223" s="137"/>
    </row>
    <row r="225" spans="4:11" x14ac:dyDescent="0.2">
      <c r="D225" s="138">
        <f>SUM(D220:D224)</f>
        <v>411613</v>
      </c>
      <c r="F225" s="106"/>
      <c r="K225" s="139"/>
    </row>
    <row r="227" spans="4:11" x14ac:dyDescent="0.2">
      <c r="D227" s="106"/>
    </row>
    <row r="229" spans="4:11" x14ac:dyDescent="0.2">
      <c r="K229" s="94">
        <v>25000</v>
      </c>
    </row>
    <row r="230" spans="4:11" x14ac:dyDescent="0.2">
      <c r="K230" s="94">
        <v>12500</v>
      </c>
    </row>
    <row r="231" spans="4:11" x14ac:dyDescent="0.2">
      <c r="K231" s="94">
        <v>12500</v>
      </c>
    </row>
    <row r="232" spans="4:11" x14ac:dyDescent="0.2">
      <c r="K232" s="94">
        <v>12500</v>
      </c>
    </row>
    <row r="233" spans="4:11" x14ac:dyDescent="0.2">
      <c r="K233" s="94">
        <v>12500</v>
      </c>
    </row>
    <row r="234" spans="4:11" x14ac:dyDescent="0.2">
      <c r="K234" s="94">
        <v>12500</v>
      </c>
    </row>
    <row r="235" spans="4:11" x14ac:dyDescent="0.2">
      <c r="K235" s="94">
        <v>12500</v>
      </c>
    </row>
    <row r="302" spans="11:11" x14ac:dyDescent="0.2">
      <c r="K302" s="94" t="s">
        <v>235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MARZO</vt:lpstr>
      <vt:lpstr>'2DA MARZO'!Área_de_impresión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2022-03-30T15:10:38Z</cp:lastPrinted>
  <dcterms:created xsi:type="dcterms:W3CDTF">2022-01-28T17:30:25Z</dcterms:created>
  <dcterms:modified xsi:type="dcterms:W3CDTF">2022-04-04T19:16:55Z</dcterms:modified>
</cp:coreProperties>
</file>