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2022\H) PENSIONADOS\2022\FEBRERO\"/>
    </mc:Choice>
  </mc:AlternateContent>
  <bookViews>
    <workbookView xWindow="0" yWindow="0" windowWidth="20490" windowHeight="7650"/>
  </bookViews>
  <sheets>
    <sheet name="2da Quincena" sheetId="1" r:id="rId1"/>
  </sheets>
  <definedNames>
    <definedName name="_xlnm.Print_Area" localSheetId="0">'2da Quincena'!$A$1:$L$203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0" i="1" l="1"/>
  <c r="E205" i="1" l="1"/>
  <c r="E202" i="1"/>
  <c r="D221" i="1" l="1"/>
  <c r="K205" i="1" l="1"/>
  <c r="K190" i="1"/>
  <c r="K202" i="1"/>
  <c r="M205" i="1"/>
  <c r="M202" i="1"/>
  <c r="K200" i="1"/>
  <c r="M190" i="1"/>
  <c r="J190" i="1"/>
  <c r="I190" i="1"/>
  <c r="H190" i="1"/>
  <c r="G190" i="1"/>
  <c r="F190" i="1"/>
  <c r="E190" i="1"/>
  <c r="K201" i="1" l="1"/>
  <c r="F202" i="1" l="1"/>
  <c r="G202" i="1"/>
  <c r="H202" i="1"/>
  <c r="I202" i="1"/>
  <c r="J202" i="1"/>
  <c r="D223" i="1" l="1"/>
  <c r="D222" i="1"/>
  <c r="G217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M164" i="1"/>
  <c r="J164" i="1"/>
  <c r="I164" i="1"/>
  <c r="H164" i="1"/>
  <c r="G164" i="1"/>
  <c r="F164" i="1"/>
  <c r="E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M141" i="1"/>
  <c r="J141" i="1"/>
  <c r="I141" i="1"/>
  <c r="H141" i="1"/>
  <c r="G141" i="1"/>
  <c r="F141" i="1"/>
  <c r="E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M118" i="1"/>
  <c r="J118" i="1"/>
  <c r="I118" i="1"/>
  <c r="H118" i="1"/>
  <c r="G118" i="1"/>
  <c r="F118" i="1"/>
  <c r="E118" i="1"/>
  <c r="K117" i="1"/>
  <c r="K116" i="1"/>
  <c r="K115" i="1"/>
  <c r="K114" i="1"/>
  <c r="K113" i="1"/>
  <c r="K112" i="1"/>
  <c r="K111" i="1"/>
  <c r="K110" i="1"/>
  <c r="K109" i="1"/>
  <c r="K108" i="1"/>
  <c r="K107" i="1"/>
  <c r="M94" i="1"/>
  <c r="J94" i="1"/>
  <c r="I94" i="1"/>
  <c r="H94" i="1"/>
  <c r="G94" i="1"/>
  <c r="F94" i="1"/>
  <c r="E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M68" i="1"/>
  <c r="J68" i="1"/>
  <c r="I68" i="1"/>
  <c r="H68" i="1"/>
  <c r="G68" i="1"/>
  <c r="F68" i="1"/>
  <c r="E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M44" i="1"/>
  <c r="J44" i="1"/>
  <c r="I44" i="1"/>
  <c r="H44" i="1"/>
  <c r="G44" i="1"/>
  <c r="F44" i="1"/>
  <c r="E44" i="1"/>
  <c r="K43" i="1"/>
  <c r="K42" i="1"/>
  <c r="K41" i="1"/>
  <c r="K40" i="1"/>
  <c r="K39" i="1"/>
  <c r="K38" i="1"/>
  <c r="K37" i="1"/>
  <c r="K36" i="1"/>
  <c r="K35" i="1"/>
  <c r="K34" i="1"/>
  <c r="K33" i="1"/>
  <c r="M22" i="1"/>
  <c r="J22" i="1"/>
  <c r="I22" i="1"/>
  <c r="H22" i="1"/>
  <c r="G22" i="1"/>
  <c r="F22" i="1"/>
  <c r="E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l="1"/>
  <c r="F205" i="1"/>
  <c r="J205" i="1"/>
  <c r="K94" i="1"/>
  <c r="K118" i="1"/>
  <c r="D226" i="1"/>
  <c r="G205" i="1"/>
  <c r="K44" i="1"/>
  <c r="K164" i="1"/>
  <c r="H205" i="1"/>
  <c r="L205" i="1"/>
  <c r="K68" i="1"/>
  <c r="I205" i="1"/>
  <c r="K141" i="1"/>
  <c r="E206" i="1" l="1"/>
  <c r="J206" i="1"/>
</calcChain>
</file>

<file path=xl/sharedStrings.xml><?xml version="1.0" encoding="utf-8"?>
<sst xmlns="http://schemas.openxmlformats.org/spreadsheetml/2006/main" count="497" uniqueCount="247">
  <si>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</si>
  <si>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</si>
  <si>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</si>
  <si>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</si>
  <si>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</si>
  <si>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</si>
  <si>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</si>
  <si>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</si>
  <si>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</si>
  <si>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</si>
  <si>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</si>
  <si>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</si>
  <si>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</si>
  <si>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</si>
  <si>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</si>
  <si>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</si>
  <si>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</si>
  <si>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</si>
  <si>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</si>
  <si>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</si>
  <si>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</si>
  <si>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</si>
  <si>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</si>
  <si>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</si>
  <si>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</si>
  <si>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</si>
  <si>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</si>
  <si>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</si>
  <si>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</si>
  <si>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</si>
  <si>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</si>
  <si>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</si>
  <si>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</si>
  <si>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</si>
  <si>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</si>
  <si>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</si>
  <si>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</si>
  <si>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</si>
  <si>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</si>
  <si>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</si>
  <si>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</si>
  <si>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</si>
  <si>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</si>
  <si>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</si>
  <si>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</si>
  <si>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</si>
  <si>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</si>
  <si>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</si>
  <si>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</si>
  <si>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</si>
  <si>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</si>
  <si>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</si>
  <si>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</si>
  <si>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</si>
  <si>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</si>
  <si>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</si>
  <si>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</si>
  <si>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</si>
  <si>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</si>
  <si>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</si>
  <si>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</si>
  <si>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</si>
  <si>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</si>
  <si>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</si>
  <si>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</si>
  <si>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</si>
  <si>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</si>
  <si>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</si>
  <si>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</si>
  <si>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</si>
  <si>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</si>
  <si>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</si>
  <si>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</si>
  <si>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</si>
  <si>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</si>
  <si>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</si>
  <si>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</si>
  <si>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</si>
  <si>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</si>
  <si>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</si>
  <si>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</si>
  <si>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</si>
  <si>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</si>
  <si>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</si>
  <si>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</si>
  <si>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</si>
  <si>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</si>
  <si>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</si>
  <si>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</si>
  <si>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</si>
  <si>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</si>
  <si>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</si>
  <si>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</si>
  <si>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</si>
  <si>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</si>
  <si>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</si>
  <si>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</si>
  <si>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</si>
  <si>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</si>
  <si>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</si>
  <si>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</si>
  <si>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</si>
  <si>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</si>
  <si>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</si>
  <si>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</si>
  <si>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</si>
  <si>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</si>
  <si>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</si>
  <si>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</si>
  <si>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</si>
  <si>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</si>
  <si>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</si>
  <si>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</si>
  <si>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</si>
  <si>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</si>
  <si>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</si>
  <si>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</si>
  <si>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</si>
  <si>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</si>
  <si>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</si>
  <si>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</si>
  <si>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</si>
  <si>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</si>
  <si>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</si>
  <si>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</si>
  <si>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</si>
  <si>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</si>
  <si>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</si>
  <si>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</si>
  <si>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</si>
  <si>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</si>
  <si>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</si>
  <si>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</si>
  <si>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</si>
  <si>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</si>
  <si>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</si>
  <si>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</si>
  <si>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</si>
  <si>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</si>
  <si>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</si>
  <si>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</si>
  <si>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</si>
  <si>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</si>
  <si>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</si>
  <si>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</si>
  <si>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</si>
  <si>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</si>
  <si>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</si>
  <si>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</si>
  <si>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</si>
  <si>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</si>
  <si>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</si>
  <si>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</si>
  <si>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</si>
  <si>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</si>
  <si>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</si>
  <si>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</si>
  <si>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</si>
  <si>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</si>
  <si>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</si>
  <si>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</si>
  <si>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</si>
  <si>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</si>
  <si>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</si>
  <si>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</si>
  <si>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</si>
  <si>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</si>
  <si>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</si>
  <si>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</si>
  <si>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</si>
  <si>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</si>
  <si>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</si>
  <si>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</si>
  <si>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</si>
  <si>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</si>
  <si>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</si>
  <si>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</si>
  <si>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</si>
  <si>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</si>
  <si>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</si>
  <si>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</si>
  <si>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</si>
  <si>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</si>
  <si>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</si>
  <si>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</si>
  <si>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</si>
  <si>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</si>
  <si>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</si>
  <si>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</si>
  <si>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</si>
  <si>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</si>
  <si>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</si>
  <si>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</si>
  <si>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</si>
  <si>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</si>
  <si>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</si>
  <si>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</si>
  <si>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</si>
  <si>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</si>
  <si>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</si>
  <si>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</si>
  <si>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</si>
  <si>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</si>
  <si>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</si>
  <si>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</si>
  <si>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</si>
  <si>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</si>
  <si>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</si>
  <si>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</si>
  <si>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</si>
  <si>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</si>
  <si>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</si>
  <si>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</si>
  <si>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</si>
  <si>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</si>
  <si>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</si>
  <si>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</si>
  <si>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</si>
  <si>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</si>
  <si>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</si>
  <si>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</si>
  <si>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</si>
  <si>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</si>
  <si>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</si>
  <si>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</si>
  <si>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</si>
  <si>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</si>
  <si>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</si>
  <si>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</si>
  <si>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</si>
  <si>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</si>
  <si>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</si>
  <si>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</si>
  <si>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</si>
  <si>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</si>
  <si>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</si>
  <si>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</si>
  <si>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</si>
  <si>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</si>
  <si>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</si>
  <si>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</si>
  <si>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</si>
  <si>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</si>
  <si>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Alma Alicia Rincon Pliego</t>
  </si>
  <si>
    <t>SEGUNDA QUINCENA FEBRERO 2022</t>
  </si>
  <si>
    <t>HOJA # 9</t>
  </si>
  <si>
    <t>MENOS INTERBANCARIOS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</si>
</sst>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rgb="FFC00000"/>
        <bgColor indexed="27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/>
    </xf>
    <xf numFmtId="166" fontId="9" fillId="2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33" xfId="0" applyFont="1" applyBorder="1"/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3" borderId="0" xfId="0" applyFont="1" applyFill="1"/>
    <xf numFmtId="167" fontId="0" fillId="3" borderId="0" xfId="0" applyNumberFormat="1" applyFill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3" fontId="5" fillId="8" borderId="3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165" fontId="2" fillId="8" borderId="5" xfId="1" applyFont="1" applyFill="1" applyBorder="1" applyAlignment="1" applyProtection="1">
      <alignment horizontal="center"/>
    </xf>
    <xf numFmtId="165" fontId="2" fillId="8" borderId="6" xfId="1" applyFont="1" applyFill="1" applyBorder="1" applyAlignment="1" applyProtection="1">
      <alignment horizontal="center"/>
    </xf>
    <xf numFmtId="165" fontId="2" fillId="8" borderId="7" xfId="1" applyFont="1" applyFill="1" applyBorder="1" applyAlignment="1" applyProtection="1">
      <alignment horizontal="center"/>
    </xf>
    <xf numFmtId="165" fontId="2" fillId="8" borderId="8" xfId="1" applyFont="1" applyFill="1" applyBorder="1" applyAlignment="1" applyProtection="1">
      <alignment horizontal="center"/>
    </xf>
    <xf numFmtId="0" fontId="2" fillId="7" borderId="0" xfId="0" applyFont="1" applyFill="1" applyBorder="1" applyAlignment="1">
      <alignment horizontal="center"/>
    </xf>
    <xf numFmtId="165" fontId="2" fillId="8" borderId="35" xfId="1" applyFont="1" applyFill="1" applyBorder="1" applyAlignment="1" applyProtection="1">
      <alignment horizontal="center"/>
    </xf>
    <xf numFmtId="165" fontId="2" fillId="8" borderId="36" xfId="1" applyFont="1" applyFill="1" applyBorder="1" applyAlignment="1" applyProtection="1">
      <alignment horizontal="center"/>
    </xf>
    <xf numFmtId="3" fontId="3" fillId="8" borderId="37" xfId="1" applyNumberFormat="1" applyFont="1" applyFill="1" applyBorder="1" applyAlignment="1" applyProtection="1"/>
    <xf numFmtId="164" fontId="2" fillId="8" borderId="34" xfId="0" applyNumberFormat="1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/>
    </xf>
    <xf numFmtId="3" fontId="5" fillId="8" borderId="39" xfId="0" applyNumberFormat="1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/>
    </xf>
    <xf numFmtId="3" fontId="5" fillId="8" borderId="42" xfId="0" applyNumberFormat="1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165" fontId="2" fillId="8" borderId="22" xfId="1" applyFont="1" applyFill="1" applyBorder="1" applyAlignment="1" applyProtection="1">
      <alignment horizontal="center"/>
    </xf>
    <xf numFmtId="165" fontId="2" fillId="8" borderId="48" xfId="1" applyFont="1" applyFill="1" applyBorder="1" applyAlignment="1" applyProtection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/>
    </xf>
    <xf numFmtId="0" fontId="5" fillId="8" borderId="51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52" xfId="0" applyFont="1" applyFill="1" applyBorder="1" applyAlignment="1">
      <alignment horizontal="center" vertical="center" wrapText="1"/>
    </xf>
    <xf numFmtId="3" fontId="5" fillId="8" borderId="54" xfId="0" applyNumberFormat="1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/>
    </xf>
    <xf numFmtId="0" fontId="5" fillId="8" borderId="59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23</xdr:row>
      <xdr:rowOff>9525</xdr:rowOff>
    </xdr:from>
    <xdr:to>
      <xdr:col>2</xdr:col>
      <xdr:colOff>1228725</xdr:colOff>
      <xdr:row>25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45</xdr:row>
      <xdr:rowOff>28575</xdr:rowOff>
    </xdr:from>
    <xdr:to>
      <xdr:col>2</xdr:col>
      <xdr:colOff>1209675</xdr:colOff>
      <xdr:row>48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70</xdr:row>
      <xdr:rowOff>504825</xdr:rowOff>
    </xdr:from>
    <xdr:to>
      <xdr:col>2</xdr:col>
      <xdr:colOff>1219200</xdr:colOff>
      <xdr:row>74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97</xdr:row>
      <xdr:rowOff>57150</xdr:rowOff>
    </xdr:from>
    <xdr:to>
      <xdr:col>2</xdr:col>
      <xdr:colOff>1162050</xdr:colOff>
      <xdr:row>100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120</xdr:row>
      <xdr:rowOff>38100</xdr:rowOff>
    </xdr:from>
    <xdr:to>
      <xdr:col>2</xdr:col>
      <xdr:colOff>1247775</xdr:colOff>
      <xdr:row>124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142</xdr:row>
      <xdr:rowOff>1571625</xdr:rowOff>
    </xdr:from>
    <xdr:to>
      <xdr:col>2</xdr:col>
      <xdr:colOff>1200150</xdr:colOff>
      <xdr:row>146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168</xdr:row>
      <xdr:rowOff>114300</xdr:rowOff>
    </xdr:from>
    <xdr:to>
      <xdr:col>2</xdr:col>
      <xdr:colOff>1352550</xdr:colOff>
      <xdr:row>172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191</xdr:row>
      <xdr:rowOff>323849</xdr:rowOff>
    </xdr:from>
    <xdr:to>
      <xdr:col>2</xdr:col>
      <xdr:colOff>1524000</xdr:colOff>
      <xdr:row>194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3"/>
  <sheetViews>
    <sheetView tabSelected="1" zoomScaleNormal="100" workbookViewId="0">
      <selection activeCell="J225" sqref="J225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86" customWidth="1"/>
    <col min="6" max="6" width="9.7109375" customWidth="1"/>
    <col min="7" max="7" width="7" style="87" customWidth="1"/>
    <col min="8" max="8" width="8.5703125" style="86" customWidth="1"/>
    <col min="9" max="9" width="9.85546875" style="86" customWidth="1"/>
    <col min="10" max="10" width="8.5703125" style="86" customWidth="1"/>
    <col min="11" max="11" width="12.28515625" style="88" customWidth="1"/>
    <col min="12" max="12" width="30.7109375" customWidth="1"/>
    <col min="13" max="13" width="7" customWidth="1"/>
  </cols>
  <sheetData>
    <row r="1" spans="1:13" ht="13.5" customHeight="1" thickBot="1" x14ac:dyDescent="0.25">
      <c r="A1" s="1"/>
      <c r="B1" s="1"/>
      <c r="C1" s="1"/>
      <c r="D1" s="142" t="s">
        <v>0</v>
      </c>
      <c r="E1" s="142"/>
      <c r="F1" s="142"/>
      <c r="G1" s="142"/>
      <c r="H1" s="142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3" t="s">
        <v>1</v>
      </c>
      <c r="E2" s="143"/>
      <c r="F2" s="143"/>
      <c r="G2" s="143"/>
      <c r="H2" s="143"/>
      <c r="I2" s="1"/>
      <c r="J2" s="1"/>
      <c r="K2" s="2"/>
      <c r="L2" s="145" t="s">
        <v>2</v>
      </c>
    </row>
    <row r="3" spans="1:13" ht="17.25" customHeight="1" x14ac:dyDescent="0.2">
      <c r="A3" s="1"/>
      <c r="B3" s="1"/>
      <c r="C3" s="1"/>
      <c r="D3" s="144" t="s">
        <v>244</v>
      </c>
      <c r="E3" s="144"/>
      <c r="F3" s="144"/>
      <c r="G3" s="144"/>
      <c r="H3" s="144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2" t="s">
        <v>3</v>
      </c>
      <c r="F5" s="162"/>
      <c r="G5" s="163" t="s">
        <v>4</v>
      </c>
      <c r="H5" s="164"/>
      <c r="I5" s="164"/>
      <c r="J5" s="165"/>
      <c r="K5" s="11"/>
      <c r="L5" s="12"/>
    </row>
    <row r="6" spans="1:13" ht="15" customHeight="1" thickBot="1" x14ac:dyDescent="0.25">
      <c r="A6" s="146" t="s">
        <v>5</v>
      </c>
      <c r="B6" s="147" t="s">
        <v>6</v>
      </c>
      <c r="C6" s="148" t="s">
        <v>7</v>
      </c>
      <c r="D6" s="149" t="s">
        <v>8</v>
      </c>
      <c r="E6" s="150" t="s">
        <v>9</v>
      </c>
      <c r="F6" s="151" t="s">
        <v>10</v>
      </c>
      <c r="G6" s="150" t="s">
        <v>11</v>
      </c>
      <c r="H6" s="150" t="s">
        <v>12</v>
      </c>
      <c r="I6" s="150" t="s">
        <v>10</v>
      </c>
      <c r="J6" s="150" t="s">
        <v>13</v>
      </c>
      <c r="K6" s="152" t="s">
        <v>14</v>
      </c>
      <c r="L6" s="153" t="s">
        <v>15</v>
      </c>
    </row>
    <row r="7" spans="1:13" ht="12" customHeight="1" thickBot="1" x14ac:dyDescent="0.25">
      <c r="A7" s="154" t="s">
        <v>16</v>
      </c>
      <c r="B7" s="155"/>
      <c r="C7" s="156"/>
      <c r="D7" s="157"/>
      <c r="E7" s="158"/>
      <c r="F7" s="159"/>
      <c r="G7" s="158"/>
      <c r="H7" s="158"/>
      <c r="I7" s="158"/>
      <c r="J7" s="158"/>
      <c r="K7" s="160"/>
      <c r="L7" s="161"/>
    </row>
    <row r="8" spans="1:13" ht="12.75" customHeight="1" x14ac:dyDescent="0.2">
      <c r="A8" s="13"/>
      <c r="B8" s="4"/>
      <c r="C8" s="14" t="s">
        <v>17</v>
      </c>
      <c r="D8" s="15"/>
      <c r="E8" s="16"/>
      <c r="F8" s="7"/>
      <c r="G8" s="17"/>
      <c r="H8" s="18"/>
      <c r="I8" s="19"/>
      <c r="J8" s="20"/>
      <c r="K8" s="21"/>
      <c r="L8" s="22"/>
    </row>
    <row r="9" spans="1:13" ht="38.25" customHeight="1" x14ac:dyDescent="0.2">
      <c r="A9" s="23">
        <v>102</v>
      </c>
      <c r="B9" s="23" t="s">
        <v>19</v>
      </c>
      <c r="C9" s="24" t="s">
        <v>20</v>
      </c>
      <c r="D9" s="25" t="s">
        <v>21</v>
      </c>
      <c r="E9" s="26">
        <v>4848</v>
      </c>
      <c r="F9" s="27"/>
      <c r="G9" s="28"/>
      <c r="H9" s="27"/>
      <c r="I9" s="29"/>
      <c r="J9" s="29"/>
      <c r="K9" s="27">
        <f t="shared" ref="K9:K16" si="0">SUM(E9:F9)-SUM(G9:J9)</f>
        <v>4848</v>
      </c>
      <c r="L9" s="30"/>
      <c r="M9">
        <v>1</v>
      </c>
    </row>
    <row r="10" spans="1:13" ht="38.25" customHeight="1" x14ac:dyDescent="0.2">
      <c r="A10" s="23">
        <v>102</v>
      </c>
      <c r="B10" s="23" t="s">
        <v>22</v>
      </c>
      <c r="C10" s="31" t="s">
        <v>23</v>
      </c>
      <c r="D10" s="32" t="s">
        <v>21</v>
      </c>
      <c r="E10" s="26">
        <v>7980</v>
      </c>
      <c r="F10" s="27"/>
      <c r="G10" s="28"/>
      <c r="H10" s="29"/>
      <c r="I10" s="29"/>
      <c r="J10" s="29"/>
      <c r="K10" s="27">
        <f t="shared" si="0"/>
        <v>7980</v>
      </c>
      <c r="L10" s="30"/>
      <c r="M10">
        <v>1</v>
      </c>
    </row>
    <row r="11" spans="1:13" ht="38.25" customHeight="1" x14ac:dyDescent="0.2">
      <c r="A11" s="23">
        <v>102</v>
      </c>
      <c r="B11" s="23" t="s">
        <v>24</v>
      </c>
      <c r="C11" s="31" t="s">
        <v>25</v>
      </c>
      <c r="D11" s="33" t="s">
        <v>21</v>
      </c>
      <c r="E11" s="26">
        <v>4198</v>
      </c>
      <c r="F11" s="27"/>
      <c r="G11" s="28"/>
      <c r="H11" s="29"/>
      <c r="I11" s="29"/>
      <c r="J11" s="29"/>
      <c r="K11" s="27">
        <f t="shared" si="0"/>
        <v>4198</v>
      </c>
      <c r="L11" s="30"/>
      <c r="M11">
        <v>1</v>
      </c>
    </row>
    <row r="12" spans="1:13" ht="38.25" customHeight="1" x14ac:dyDescent="0.2">
      <c r="A12" s="23">
        <v>102</v>
      </c>
      <c r="B12" s="23" t="s">
        <v>26</v>
      </c>
      <c r="C12" s="34" t="s">
        <v>242</v>
      </c>
      <c r="D12" s="33" t="s">
        <v>21</v>
      </c>
      <c r="E12" s="26">
        <v>7675</v>
      </c>
      <c r="F12" s="27"/>
      <c r="G12" s="28"/>
      <c r="H12" s="29"/>
      <c r="I12" s="29"/>
      <c r="J12" s="29"/>
      <c r="K12" s="27">
        <f t="shared" si="0"/>
        <v>7675</v>
      </c>
      <c r="L12" s="30"/>
      <c r="M12">
        <v>1</v>
      </c>
    </row>
    <row r="13" spans="1:13" ht="38.25" customHeight="1" x14ac:dyDescent="0.2">
      <c r="A13" s="35">
        <v>102</v>
      </c>
      <c r="B13" s="35" t="s">
        <v>27</v>
      </c>
      <c r="C13" s="31" t="s">
        <v>28</v>
      </c>
      <c r="D13" s="32" t="s">
        <v>21</v>
      </c>
      <c r="E13" s="26">
        <v>4468</v>
      </c>
      <c r="F13" s="27"/>
      <c r="G13" s="36"/>
      <c r="H13" s="27"/>
      <c r="I13" s="27"/>
      <c r="J13" s="29"/>
      <c r="K13" s="37">
        <f t="shared" si="0"/>
        <v>4468</v>
      </c>
      <c r="L13" s="38"/>
      <c r="M13">
        <v>1</v>
      </c>
    </row>
    <row r="14" spans="1:13" ht="38.25" customHeight="1" x14ac:dyDescent="0.2">
      <c r="A14" s="35">
        <v>102</v>
      </c>
      <c r="B14" s="35" t="s">
        <v>29</v>
      </c>
      <c r="C14" s="39" t="s">
        <v>30</v>
      </c>
      <c r="D14" s="40" t="s">
        <v>21</v>
      </c>
      <c r="E14" s="26">
        <v>7253</v>
      </c>
      <c r="F14" s="27"/>
      <c r="G14" s="29"/>
      <c r="H14" s="41"/>
      <c r="I14" s="27"/>
      <c r="J14" s="27"/>
      <c r="K14" s="37">
        <f t="shared" si="0"/>
        <v>7253</v>
      </c>
      <c r="L14" s="42"/>
      <c r="M14">
        <v>1</v>
      </c>
    </row>
    <row r="15" spans="1:13" ht="38.25" customHeight="1" x14ac:dyDescent="0.2">
      <c r="A15" s="23">
        <v>102</v>
      </c>
      <c r="B15" s="23" t="s">
        <v>31</v>
      </c>
      <c r="C15" s="39" t="s">
        <v>32</v>
      </c>
      <c r="D15" s="40" t="s">
        <v>21</v>
      </c>
      <c r="E15" s="26">
        <v>6915</v>
      </c>
      <c r="F15" s="27"/>
      <c r="G15" s="29"/>
      <c r="H15" s="27"/>
      <c r="I15" s="29"/>
      <c r="J15" s="29"/>
      <c r="K15" s="37">
        <f t="shared" si="0"/>
        <v>6915</v>
      </c>
      <c r="L15" s="30"/>
      <c r="M15">
        <v>1</v>
      </c>
    </row>
    <row r="16" spans="1:13" ht="38.25" customHeight="1" x14ac:dyDescent="0.2">
      <c r="A16" s="23">
        <v>102</v>
      </c>
      <c r="B16" s="23" t="s">
        <v>33</v>
      </c>
      <c r="C16" s="34" t="s">
        <v>34</v>
      </c>
      <c r="D16" s="33" t="s">
        <v>21</v>
      </c>
      <c r="E16" s="26">
        <v>7675</v>
      </c>
      <c r="F16" s="27"/>
      <c r="G16" s="29"/>
      <c r="H16" s="27"/>
      <c r="I16" s="29"/>
      <c r="J16" s="29"/>
      <c r="K16" s="37">
        <f t="shared" si="0"/>
        <v>7675</v>
      </c>
      <c r="L16" s="30"/>
      <c r="M16">
        <v>1</v>
      </c>
    </row>
    <row r="17" spans="1:13" ht="38.25" customHeight="1" x14ac:dyDescent="0.2">
      <c r="A17" s="23">
        <v>102</v>
      </c>
      <c r="B17" s="23" t="s">
        <v>35</v>
      </c>
      <c r="C17" s="39" t="s">
        <v>36</v>
      </c>
      <c r="D17" s="33" t="s">
        <v>37</v>
      </c>
      <c r="E17" s="26">
        <v>3316</v>
      </c>
      <c r="F17" s="27"/>
      <c r="G17" s="28"/>
      <c r="H17" s="29"/>
      <c r="I17" s="29"/>
      <c r="J17" s="29"/>
      <c r="K17" s="27">
        <f>SUM(E17:F17)-SUM(G17:J17)</f>
        <v>3316</v>
      </c>
      <c r="L17" s="30"/>
      <c r="M17">
        <v>1</v>
      </c>
    </row>
    <row r="18" spans="1:13" ht="38.25" customHeight="1" x14ac:dyDescent="0.2">
      <c r="A18" s="23">
        <v>102</v>
      </c>
      <c r="B18" s="23" t="s">
        <v>38</v>
      </c>
      <c r="C18" s="34" t="s">
        <v>39</v>
      </c>
      <c r="D18" s="43" t="s">
        <v>37</v>
      </c>
      <c r="E18" s="26">
        <v>2093</v>
      </c>
      <c r="F18" s="27"/>
      <c r="G18" s="28"/>
      <c r="H18" s="29"/>
      <c r="I18" s="29"/>
      <c r="J18" s="29"/>
      <c r="K18" s="27">
        <f>SUM(E18:F18)-SUM(G18:J18)</f>
        <v>2093</v>
      </c>
      <c r="L18" s="30"/>
      <c r="M18">
        <v>1</v>
      </c>
    </row>
    <row r="19" spans="1:13" ht="38.25" customHeight="1" x14ac:dyDescent="0.2">
      <c r="A19" s="23">
        <v>102</v>
      </c>
      <c r="B19" s="23" t="s">
        <v>40</v>
      </c>
      <c r="C19" s="39" t="s">
        <v>41</v>
      </c>
      <c r="D19" s="33" t="s">
        <v>37</v>
      </c>
      <c r="E19" s="26">
        <v>2744</v>
      </c>
      <c r="F19" s="27"/>
      <c r="G19" s="28"/>
      <c r="H19" s="29"/>
      <c r="I19" s="29"/>
      <c r="J19" s="29"/>
      <c r="K19" s="27">
        <f>SUM(E19:F19)-SUM(G19:J19)</f>
        <v>2744</v>
      </c>
      <c r="L19" s="30"/>
      <c r="M19">
        <v>1</v>
      </c>
    </row>
    <row r="20" spans="1:13" ht="38.25" customHeight="1" x14ac:dyDescent="0.2">
      <c r="A20" s="23">
        <v>102</v>
      </c>
      <c r="B20" s="23" t="s">
        <v>42</v>
      </c>
      <c r="C20" s="39" t="s">
        <v>43</v>
      </c>
      <c r="D20" s="40" t="s">
        <v>37</v>
      </c>
      <c r="E20" s="26">
        <v>2792</v>
      </c>
      <c r="F20" s="27"/>
      <c r="G20" s="28"/>
      <c r="H20" s="27"/>
      <c r="I20" s="29"/>
      <c r="J20" s="29"/>
      <c r="K20" s="27">
        <f>SUM(E20:F20)-SUM(G20:J20)</f>
        <v>2792</v>
      </c>
      <c r="L20" s="30"/>
      <c r="M20">
        <v>1</v>
      </c>
    </row>
    <row r="21" spans="1:13" ht="38.25" customHeight="1" x14ac:dyDescent="0.2">
      <c r="A21" s="35">
        <v>102</v>
      </c>
      <c r="B21" s="35" t="s">
        <v>44</v>
      </c>
      <c r="C21" s="34" t="s">
        <v>45</v>
      </c>
      <c r="D21" s="43" t="s">
        <v>37</v>
      </c>
      <c r="E21" s="26">
        <v>2134</v>
      </c>
      <c r="F21" s="27"/>
      <c r="G21" s="37"/>
      <c r="H21" s="27"/>
      <c r="I21" s="29"/>
      <c r="J21" s="27"/>
      <c r="K21" s="27">
        <f>SUM(E21:F21)-SUM(G21:J21)</f>
        <v>2134</v>
      </c>
      <c r="L21" s="44"/>
      <c r="M21">
        <v>1</v>
      </c>
    </row>
    <row r="22" spans="1:13" ht="12" customHeight="1" thickBot="1" x14ac:dyDescent="0.25">
      <c r="A22" s="45"/>
      <c r="B22" s="45"/>
      <c r="C22" s="46"/>
      <c r="D22" s="47" t="s">
        <v>18</v>
      </c>
      <c r="E22" s="48">
        <f t="shared" ref="E22:K22" si="1">SUM(E9:E21)</f>
        <v>64091</v>
      </c>
      <c r="F22" s="48">
        <f t="shared" si="1"/>
        <v>0</v>
      </c>
      <c r="G22" s="48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48">
        <f t="shared" si="1"/>
        <v>64091</v>
      </c>
      <c r="L22" s="4"/>
      <c r="M22" s="132">
        <f>SUM(M9:M21)</f>
        <v>13</v>
      </c>
    </row>
    <row r="23" spans="1:13" ht="57.75" customHeight="1" x14ac:dyDescent="0.2">
      <c r="A23" s="4"/>
      <c r="B23" s="4"/>
      <c r="C23" s="5"/>
      <c r="D23" s="6"/>
      <c r="E23" s="7"/>
      <c r="F23" s="8"/>
      <c r="G23" s="9"/>
      <c r="H23" s="10"/>
      <c r="I23" s="10"/>
      <c r="J23" s="10"/>
      <c r="K23" s="11"/>
      <c r="L23" s="12"/>
      <c r="M23" s="49"/>
    </row>
    <row r="24" spans="1:13" ht="19.5" customHeight="1" thickBot="1" x14ac:dyDescent="0.25">
      <c r="A24" s="1"/>
      <c r="B24" s="1"/>
      <c r="C24" s="1"/>
      <c r="D24" s="142" t="s">
        <v>0</v>
      </c>
      <c r="E24" s="142"/>
      <c r="F24" s="142"/>
      <c r="G24" s="142"/>
      <c r="H24" s="142"/>
      <c r="I24" s="1"/>
      <c r="J24" s="1"/>
      <c r="K24" s="2"/>
      <c r="L24" s="1"/>
    </row>
    <row r="25" spans="1:13" ht="18" customHeight="1" thickBot="1" x14ac:dyDescent="0.25">
      <c r="A25" s="1"/>
      <c r="B25" s="1"/>
      <c r="C25" s="1"/>
      <c r="D25" s="143" t="s">
        <v>1</v>
      </c>
      <c r="E25" s="143"/>
      <c r="F25" s="143"/>
      <c r="G25" s="143"/>
      <c r="H25" s="143"/>
      <c r="I25" s="1"/>
      <c r="J25" s="1"/>
      <c r="K25" s="2"/>
      <c r="L25" s="145" t="s">
        <v>46</v>
      </c>
    </row>
    <row r="26" spans="1:13" ht="18" customHeight="1" x14ac:dyDescent="0.2">
      <c r="A26" s="1"/>
      <c r="B26" s="1"/>
      <c r="C26" s="1"/>
      <c r="D26" s="144" t="s">
        <v>244</v>
      </c>
      <c r="E26" s="144"/>
      <c r="F26" s="144"/>
      <c r="G26" s="144"/>
      <c r="H26" s="144"/>
      <c r="I26" s="1"/>
      <c r="J26" s="1"/>
      <c r="K26" s="2"/>
      <c r="L26" s="1"/>
    </row>
    <row r="27" spans="1:13" ht="19.5" customHeight="1" x14ac:dyDescent="0.2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3" ht="9.75" customHeight="1" thickBot="1" x14ac:dyDescent="0.25">
      <c r="A28" s="4"/>
      <c r="B28" s="4"/>
      <c r="C28" s="5"/>
      <c r="D28" s="6"/>
      <c r="E28" s="7"/>
      <c r="F28" s="8"/>
      <c r="G28" s="9"/>
      <c r="H28" s="10"/>
      <c r="I28" s="10"/>
      <c r="J28" s="10"/>
      <c r="K28" s="11"/>
      <c r="L28" s="12"/>
    </row>
    <row r="29" spans="1:13" ht="18.75" customHeight="1" thickBot="1" x14ac:dyDescent="0.25">
      <c r="A29" s="4"/>
      <c r="B29" s="4"/>
      <c r="C29" s="12"/>
      <c r="D29" s="6"/>
      <c r="E29" s="162" t="s">
        <v>3</v>
      </c>
      <c r="F29" s="162"/>
      <c r="G29" s="163" t="s">
        <v>4</v>
      </c>
      <c r="H29" s="164"/>
      <c r="I29" s="164"/>
      <c r="J29" s="165"/>
      <c r="K29" s="11"/>
      <c r="L29" s="12"/>
    </row>
    <row r="30" spans="1:13" s="50" customFormat="1" ht="15" customHeight="1" thickBot="1" x14ac:dyDescent="0.2">
      <c r="A30" s="146" t="s">
        <v>5</v>
      </c>
      <c r="B30" s="147" t="s">
        <v>6</v>
      </c>
      <c r="C30" s="148" t="s">
        <v>7</v>
      </c>
      <c r="D30" s="149" t="s">
        <v>8</v>
      </c>
      <c r="E30" s="150" t="s">
        <v>9</v>
      </c>
      <c r="F30" s="151" t="s">
        <v>10</v>
      </c>
      <c r="G30" s="150" t="s">
        <v>11</v>
      </c>
      <c r="H30" s="150" t="s">
        <v>12</v>
      </c>
      <c r="I30" s="150" t="s">
        <v>10</v>
      </c>
      <c r="J30" s="150" t="s">
        <v>13</v>
      </c>
      <c r="K30" s="152" t="s">
        <v>14</v>
      </c>
      <c r="L30" s="153" t="s">
        <v>15</v>
      </c>
    </row>
    <row r="31" spans="1:13" ht="12" customHeight="1" thickBot="1" x14ac:dyDescent="0.25">
      <c r="A31" s="154" t="s">
        <v>16</v>
      </c>
      <c r="B31" s="155"/>
      <c r="C31" s="156"/>
      <c r="D31" s="157"/>
      <c r="E31" s="158"/>
      <c r="F31" s="159"/>
      <c r="G31" s="158"/>
      <c r="H31" s="158"/>
      <c r="I31" s="158"/>
      <c r="J31" s="158"/>
      <c r="K31" s="160"/>
      <c r="L31" s="161"/>
    </row>
    <row r="32" spans="1:13" ht="13.5" customHeight="1" x14ac:dyDescent="0.2">
      <c r="A32" s="13"/>
      <c r="B32" s="4"/>
      <c r="C32" s="14" t="s">
        <v>17</v>
      </c>
      <c r="D32" s="15"/>
      <c r="E32" s="16">
        <v>7301</v>
      </c>
      <c r="F32" s="7"/>
      <c r="G32" s="17"/>
      <c r="H32" s="18"/>
      <c r="I32" s="19"/>
      <c r="J32" s="20"/>
      <c r="K32" s="21"/>
      <c r="L32" s="22"/>
    </row>
    <row r="33" spans="1:13" ht="33" customHeight="1" x14ac:dyDescent="0.2">
      <c r="A33" s="23">
        <v>102</v>
      </c>
      <c r="B33" s="23" t="s">
        <v>47</v>
      </c>
      <c r="C33" s="24" t="s">
        <v>48</v>
      </c>
      <c r="D33" s="34" t="s">
        <v>37</v>
      </c>
      <c r="E33" s="26">
        <v>2303</v>
      </c>
      <c r="F33" s="27"/>
      <c r="G33" s="27"/>
      <c r="H33" s="27"/>
      <c r="I33" s="27"/>
      <c r="J33" s="27"/>
      <c r="K33" s="27">
        <f t="shared" ref="K33:K43" si="2">SUM(E33:F33)-SUM(G33:J33)</f>
        <v>2303</v>
      </c>
      <c r="L33" s="51"/>
      <c r="M33">
        <v>1</v>
      </c>
    </row>
    <row r="34" spans="1:13" ht="33.75" customHeight="1" x14ac:dyDescent="0.2">
      <c r="A34" s="23">
        <v>102</v>
      </c>
      <c r="B34" s="23" t="s">
        <v>49</v>
      </c>
      <c r="C34" s="39" t="s">
        <v>50</v>
      </c>
      <c r="D34" s="34" t="s">
        <v>37</v>
      </c>
      <c r="E34" s="26">
        <v>3320</v>
      </c>
      <c r="F34" s="27"/>
      <c r="G34" s="27"/>
      <c r="H34" s="27"/>
      <c r="I34" s="27"/>
      <c r="J34" s="27"/>
      <c r="K34" s="27">
        <f t="shared" si="2"/>
        <v>3320</v>
      </c>
      <c r="L34" s="52"/>
      <c r="M34">
        <v>1</v>
      </c>
    </row>
    <row r="35" spans="1:13" ht="33.75" customHeight="1" x14ac:dyDescent="0.2">
      <c r="A35" s="23">
        <v>102</v>
      </c>
      <c r="B35" s="23" t="s">
        <v>51</v>
      </c>
      <c r="C35" s="39" t="s">
        <v>52</v>
      </c>
      <c r="D35" s="34" t="s">
        <v>37</v>
      </c>
      <c r="E35" s="26">
        <v>3319</v>
      </c>
      <c r="F35" s="27"/>
      <c r="G35" s="27"/>
      <c r="H35" s="27"/>
      <c r="I35" s="27"/>
      <c r="J35" s="27"/>
      <c r="K35" s="27">
        <f t="shared" si="2"/>
        <v>3319</v>
      </c>
      <c r="L35" s="52"/>
      <c r="M35">
        <v>1</v>
      </c>
    </row>
    <row r="36" spans="1:13" ht="33.75" customHeight="1" x14ac:dyDescent="0.2">
      <c r="A36" s="23">
        <v>102</v>
      </c>
      <c r="B36" s="23" t="s">
        <v>53</v>
      </c>
      <c r="C36" s="24" t="s">
        <v>54</v>
      </c>
      <c r="D36" s="24" t="s">
        <v>55</v>
      </c>
      <c r="E36" s="26">
        <v>1655</v>
      </c>
      <c r="F36" s="27"/>
      <c r="G36" s="27"/>
      <c r="H36" s="27"/>
      <c r="I36" s="27"/>
      <c r="J36" s="27"/>
      <c r="K36" s="27">
        <f t="shared" si="2"/>
        <v>1655</v>
      </c>
      <c r="L36" s="52"/>
      <c r="M36">
        <v>1</v>
      </c>
    </row>
    <row r="37" spans="1:13" ht="33.75" customHeight="1" x14ac:dyDescent="0.2">
      <c r="A37" s="23">
        <v>102</v>
      </c>
      <c r="B37" s="23" t="s">
        <v>56</v>
      </c>
      <c r="C37" s="39" t="s">
        <v>57</v>
      </c>
      <c r="D37" s="24" t="s">
        <v>55</v>
      </c>
      <c r="E37" s="26">
        <v>2192</v>
      </c>
      <c r="F37" s="27"/>
      <c r="G37" s="27"/>
      <c r="H37" s="27"/>
      <c r="I37" s="27"/>
      <c r="J37" s="27"/>
      <c r="K37" s="27">
        <f t="shared" si="2"/>
        <v>2192</v>
      </c>
      <c r="L37" s="52"/>
      <c r="M37">
        <v>1</v>
      </c>
    </row>
    <row r="38" spans="1:13" ht="33.75" customHeight="1" x14ac:dyDescent="0.2">
      <c r="A38" s="23">
        <v>602</v>
      </c>
      <c r="B38" s="23" t="s">
        <v>58</v>
      </c>
      <c r="C38" s="39" t="s">
        <v>59</v>
      </c>
      <c r="D38" s="34" t="s">
        <v>37</v>
      </c>
      <c r="E38" s="26">
        <v>3453</v>
      </c>
      <c r="F38" s="53"/>
      <c r="G38" s="53"/>
      <c r="H38" s="27"/>
      <c r="I38" s="27"/>
      <c r="J38" s="27"/>
      <c r="K38" s="27">
        <f t="shared" si="2"/>
        <v>3453</v>
      </c>
      <c r="L38" s="52"/>
      <c r="M38">
        <v>1</v>
      </c>
    </row>
    <row r="39" spans="1:13" ht="33.75" customHeight="1" x14ac:dyDescent="0.2">
      <c r="A39" s="23">
        <v>602</v>
      </c>
      <c r="B39" s="23" t="s">
        <v>60</v>
      </c>
      <c r="C39" s="34" t="s">
        <v>61</v>
      </c>
      <c r="D39" s="39" t="s">
        <v>62</v>
      </c>
      <c r="E39" s="26">
        <v>5462</v>
      </c>
      <c r="F39" s="27"/>
      <c r="G39" s="27"/>
      <c r="H39" s="27"/>
      <c r="I39" s="27"/>
      <c r="J39" s="27"/>
      <c r="K39" s="27">
        <f t="shared" si="2"/>
        <v>5462</v>
      </c>
      <c r="L39" s="52"/>
      <c r="M39">
        <v>1</v>
      </c>
    </row>
    <row r="40" spans="1:13" ht="33.75" customHeight="1" x14ac:dyDescent="0.2">
      <c r="A40" s="23">
        <v>602</v>
      </c>
      <c r="B40" s="23" t="s">
        <v>63</v>
      </c>
      <c r="C40" s="34" t="s">
        <v>64</v>
      </c>
      <c r="D40" s="34" t="s">
        <v>37</v>
      </c>
      <c r="E40" s="26">
        <v>3453</v>
      </c>
      <c r="F40" s="27"/>
      <c r="G40" s="27"/>
      <c r="H40" s="27"/>
      <c r="I40" s="27"/>
      <c r="J40" s="27"/>
      <c r="K40" s="27">
        <f t="shared" si="2"/>
        <v>3453</v>
      </c>
      <c r="L40" s="52"/>
      <c r="M40">
        <v>1</v>
      </c>
    </row>
    <row r="41" spans="1:13" ht="33.75" customHeight="1" x14ac:dyDescent="0.2">
      <c r="A41" s="23">
        <v>602</v>
      </c>
      <c r="B41" s="23" t="s">
        <v>65</v>
      </c>
      <c r="C41" s="34" t="s">
        <v>66</v>
      </c>
      <c r="D41" s="34" t="s">
        <v>37</v>
      </c>
      <c r="E41" s="26">
        <v>3453</v>
      </c>
      <c r="F41" s="27"/>
      <c r="G41" s="27"/>
      <c r="H41" s="27"/>
      <c r="I41" s="27"/>
      <c r="J41" s="27"/>
      <c r="K41" s="27">
        <f t="shared" si="2"/>
        <v>3453</v>
      </c>
      <c r="L41" s="52"/>
      <c r="M41">
        <v>1</v>
      </c>
    </row>
    <row r="42" spans="1:13" ht="33.75" customHeight="1" x14ac:dyDescent="0.2">
      <c r="A42" s="23">
        <v>602</v>
      </c>
      <c r="B42" s="23" t="s">
        <v>67</v>
      </c>
      <c r="C42" s="54" t="s">
        <v>68</v>
      </c>
      <c r="D42" s="55" t="s">
        <v>62</v>
      </c>
      <c r="E42" s="26">
        <v>6428</v>
      </c>
      <c r="F42" s="27"/>
      <c r="G42" s="27"/>
      <c r="H42" s="27"/>
      <c r="I42" s="27"/>
      <c r="J42" s="27"/>
      <c r="K42" s="27">
        <f t="shared" si="2"/>
        <v>6428</v>
      </c>
      <c r="L42" s="52"/>
      <c r="M42">
        <v>1</v>
      </c>
    </row>
    <row r="43" spans="1:13" ht="33.75" customHeight="1" x14ac:dyDescent="0.2">
      <c r="A43" s="23">
        <v>602</v>
      </c>
      <c r="B43" s="23" t="s">
        <v>69</v>
      </c>
      <c r="C43" s="54" t="s">
        <v>70</v>
      </c>
      <c r="D43" s="54" t="s">
        <v>37</v>
      </c>
      <c r="E43" s="26">
        <v>5668</v>
      </c>
      <c r="F43" s="27"/>
      <c r="G43" s="27"/>
      <c r="H43" s="27"/>
      <c r="I43" s="27"/>
      <c r="J43" s="27"/>
      <c r="K43" s="27">
        <f t="shared" si="2"/>
        <v>5668</v>
      </c>
      <c r="L43" s="56"/>
      <c r="M43">
        <v>1</v>
      </c>
    </row>
    <row r="44" spans="1:13" ht="33" customHeight="1" thickBot="1" x14ac:dyDescent="0.25">
      <c r="A44" s="45"/>
      <c r="B44" s="45"/>
      <c r="C44" s="46"/>
      <c r="D44" s="57" t="s">
        <v>18</v>
      </c>
      <c r="E44" s="58">
        <f t="shared" ref="E44:K44" si="3">SUM(E33:E43)</f>
        <v>40706</v>
      </c>
      <c r="F44" s="58">
        <f t="shared" si="3"/>
        <v>0</v>
      </c>
      <c r="G44" s="58">
        <f t="shared" si="3"/>
        <v>0</v>
      </c>
      <c r="H44" s="58">
        <f t="shared" si="3"/>
        <v>0</v>
      </c>
      <c r="I44" s="58">
        <f t="shared" si="3"/>
        <v>0</v>
      </c>
      <c r="J44" s="58">
        <f t="shared" si="3"/>
        <v>0</v>
      </c>
      <c r="K44" s="58">
        <f t="shared" si="3"/>
        <v>40706</v>
      </c>
      <c r="L44" s="59"/>
      <c r="M44" s="60">
        <f>SUM(M33:M43)</f>
        <v>11</v>
      </c>
    </row>
    <row r="45" spans="1:13" ht="77.25" customHeight="1" x14ac:dyDescent="0.2">
      <c r="A45" s="45"/>
      <c r="B45" s="45"/>
      <c r="C45" s="46"/>
      <c r="D45" s="61"/>
      <c r="E45" s="62"/>
      <c r="F45" s="62"/>
      <c r="G45" s="62"/>
      <c r="H45" s="62"/>
      <c r="I45" s="62"/>
      <c r="J45" s="62"/>
      <c r="K45" s="63"/>
      <c r="L45" s="64"/>
    </row>
    <row r="46" spans="1:13" ht="15.75" customHeight="1" thickBot="1" x14ac:dyDescent="0.25">
      <c r="A46" s="1"/>
      <c r="B46" s="1"/>
      <c r="C46" s="65"/>
      <c r="D46" s="166" t="s">
        <v>0</v>
      </c>
      <c r="E46" s="166"/>
      <c r="F46" s="166"/>
      <c r="G46" s="166"/>
      <c r="H46" s="166"/>
      <c r="I46" s="65"/>
      <c r="J46" s="65"/>
      <c r="K46" s="66"/>
      <c r="L46" s="65"/>
    </row>
    <row r="47" spans="1:13" ht="13.5" customHeight="1" thickBot="1" x14ac:dyDescent="0.25">
      <c r="A47" s="1"/>
      <c r="B47" s="1"/>
      <c r="C47" s="65"/>
      <c r="D47" s="166" t="s">
        <v>1</v>
      </c>
      <c r="E47" s="166"/>
      <c r="F47" s="166"/>
      <c r="G47" s="166"/>
      <c r="H47" s="166"/>
      <c r="I47" s="65"/>
      <c r="J47" s="65"/>
      <c r="K47" s="66"/>
      <c r="L47" s="170" t="s">
        <v>71</v>
      </c>
    </row>
    <row r="48" spans="1:13" ht="14.25" customHeight="1" x14ac:dyDescent="0.2">
      <c r="A48" s="1"/>
      <c r="B48" s="1"/>
      <c r="C48" s="65"/>
      <c r="D48" s="144" t="s">
        <v>244</v>
      </c>
      <c r="E48" s="144"/>
      <c r="F48" s="144"/>
      <c r="G48" s="144"/>
      <c r="H48" s="144"/>
      <c r="I48" s="65"/>
      <c r="J48" s="65"/>
      <c r="K48" s="66"/>
      <c r="L48" s="65"/>
    </row>
    <row r="49" spans="1:13" ht="17.25" customHeight="1" thickBot="1" x14ac:dyDescent="0.25">
      <c r="A49" s="4"/>
      <c r="B49" s="4"/>
      <c r="C49" s="67"/>
      <c r="D49" s="68"/>
      <c r="E49" s="7"/>
      <c r="F49" s="69"/>
      <c r="G49" s="70"/>
      <c r="H49" s="10"/>
      <c r="I49" s="10"/>
      <c r="J49" s="10"/>
      <c r="K49" s="11"/>
      <c r="L49" s="4"/>
    </row>
    <row r="50" spans="1:13" ht="16.5" customHeight="1" thickBot="1" x14ac:dyDescent="0.25">
      <c r="A50" s="4"/>
      <c r="B50" s="4"/>
      <c r="C50" s="67"/>
      <c r="D50" s="68"/>
      <c r="E50" s="167" t="s">
        <v>3</v>
      </c>
      <c r="F50" s="168"/>
      <c r="G50" s="168" t="s">
        <v>4</v>
      </c>
      <c r="H50" s="168"/>
      <c r="I50" s="168"/>
      <c r="J50" s="168"/>
      <c r="K50" s="169"/>
      <c r="L50" s="71"/>
    </row>
    <row r="51" spans="1:13" ht="15" customHeight="1" x14ac:dyDescent="0.2">
      <c r="A51" s="171" t="s">
        <v>5</v>
      </c>
      <c r="B51" s="172" t="s">
        <v>6</v>
      </c>
      <c r="C51" s="173" t="s">
        <v>7</v>
      </c>
      <c r="D51" s="173" t="s">
        <v>8</v>
      </c>
      <c r="E51" s="172" t="s">
        <v>9</v>
      </c>
      <c r="F51" s="172" t="s">
        <v>10</v>
      </c>
      <c r="G51" s="172" t="s">
        <v>11</v>
      </c>
      <c r="H51" s="172" t="s">
        <v>12</v>
      </c>
      <c r="I51" s="172" t="s">
        <v>10</v>
      </c>
      <c r="J51" s="172" t="s">
        <v>13</v>
      </c>
      <c r="K51" s="174" t="s">
        <v>14</v>
      </c>
      <c r="L51" s="175" t="s">
        <v>15</v>
      </c>
    </row>
    <row r="52" spans="1:13" ht="13.5" thickBot="1" x14ac:dyDescent="0.25">
      <c r="A52" s="176" t="s">
        <v>16</v>
      </c>
      <c r="B52" s="177"/>
      <c r="C52" s="178"/>
      <c r="D52" s="178"/>
      <c r="E52" s="177"/>
      <c r="F52" s="177"/>
      <c r="G52" s="177"/>
      <c r="H52" s="177"/>
      <c r="I52" s="177"/>
      <c r="J52" s="177"/>
      <c r="K52" s="179"/>
      <c r="L52" s="180"/>
    </row>
    <row r="53" spans="1:13" ht="10.5" customHeight="1" x14ac:dyDescent="0.2">
      <c r="A53" s="72"/>
      <c r="B53" s="73"/>
      <c r="C53" s="14" t="s">
        <v>17</v>
      </c>
      <c r="D53" s="74"/>
      <c r="E53" s="75">
        <v>7302</v>
      </c>
      <c r="F53" s="75"/>
      <c r="G53" s="75"/>
      <c r="H53" s="75"/>
      <c r="I53" s="75"/>
      <c r="J53" s="75"/>
      <c r="K53" s="76"/>
      <c r="L53" s="75"/>
    </row>
    <row r="54" spans="1:13" ht="30.75" customHeight="1" x14ac:dyDescent="0.2">
      <c r="A54" s="23">
        <v>602</v>
      </c>
      <c r="B54" s="23" t="s">
        <v>72</v>
      </c>
      <c r="C54" s="34" t="s">
        <v>73</v>
      </c>
      <c r="D54" s="77" t="s">
        <v>37</v>
      </c>
      <c r="E54" s="26">
        <v>3453</v>
      </c>
      <c r="F54" s="27"/>
      <c r="G54" s="27"/>
      <c r="H54" s="27"/>
      <c r="I54" s="27"/>
      <c r="J54" s="27"/>
      <c r="K54" s="27">
        <f t="shared" ref="K54:K67" si="4">SUM(E54:F54)-SUM(G54:J54)</f>
        <v>3453</v>
      </c>
      <c r="L54" s="56"/>
      <c r="M54">
        <v>1</v>
      </c>
    </row>
    <row r="55" spans="1:13" ht="30.75" customHeight="1" x14ac:dyDescent="0.2">
      <c r="A55" s="23">
        <v>602</v>
      </c>
      <c r="B55" s="23" t="s">
        <v>74</v>
      </c>
      <c r="C55" s="78" t="s">
        <v>75</v>
      </c>
      <c r="D55" s="34" t="s">
        <v>37</v>
      </c>
      <c r="E55" s="26">
        <v>6428</v>
      </c>
      <c r="F55" s="27"/>
      <c r="G55" s="27"/>
      <c r="H55" s="27"/>
      <c r="I55" s="27"/>
      <c r="J55" s="27"/>
      <c r="K55" s="27">
        <f t="shared" si="4"/>
        <v>6428</v>
      </c>
      <c r="L55" s="52"/>
      <c r="M55">
        <v>1</v>
      </c>
    </row>
    <row r="56" spans="1:13" ht="30.75" customHeight="1" x14ac:dyDescent="0.2">
      <c r="A56" s="23">
        <v>602</v>
      </c>
      <c r="B56" s="23" t="s">
        <v>76</v>
      </c>
      <c r="C56" s="54" t="s">
        <v>77</v>
      </c>
      <c r="D56" s="54" t="s">
        <v>37</v>
      </c>
      <c r="E56" s="26">
        <v>5668</v>
      </c>
      <c r="F56" s="27"/>
      <c r="G56" s="53"/>
      <c r="H56" s="27"/>
      <c r="I56" s="27"/>
      <c r="J56" s="27"/>
      <c r="K56" s="44">
        <f t="shared" si="4"/>
        <v>5668</v>
      </c>
      <c r="L56" s="79"/>
      <c r="M56">
        <v>1</v>
      </c>
    </row>
    <row r="57" spans="1:13" ht="30.75" customHeight="1" x14ac:dyDescent="0.2">
      <c r="A57" s="23">
        <v>602</v>
      </c>
      <c r="B57" s="23" t="s">
        <v>78</v>
      </c>
      <c r="C57" s="34" t="s">
        <v>79</v>
      </c>
      <c r="D57" s="77" t="s">
        <v>37</v>
      </c>
      <c r="E57" s="26">
        <v>3453</v>
      </c>
      <c r="F57" s="27"/>
      <c r="G57" s="53"/>
      <c r="H57" s="27"/>
      <c r="I57" s="27"/>
      <c r="J57" s="27"/>
      <c r="K57" s="44">
        <f t="shared" si="4"/>
        <v>3453</v>
      </c>
      <c r="L57" s="79"/>
      <c r="M57">
        <v>1</v>
      </c>
    </row>
    <row r="58" spans="1:13" ht="30.75" customHeight="1" x14ac:dyDescent="0.2">
      <c r="A58" s="35">
        <v>602</v>
      </c>
      <c r="B58" s="35" t="s">
        <v>80</v>
      </c>
      <c r="C58" s="54" t="s">
        <v>81</v>
      </c>
      <c r="D58" s="54" t="s">
        <v>37</v>
      </c>
      <c r="E58" s="26">
        <v>5668</v>
      </c>
      <c r="F58" s="27"/>
      <c r="G58" s="53"/>
      <c r="H58" s="27"/>
      <c r="I58" s="27"/>
      <c r="J58" s="27"/>
      <c r="K58" s="44">
        <f t="shared" si="4"/>
        <v>5668</v>
      </c>
      <c r="L58" s="79"/>
      <c r="M58">
        <v>1</v>
      </c>
    </row>
    <row r="59" spans="1:13" ht="30.75" customHeight="1" x14ac:dyDescent="0.2">
      <c r="A59" s="23">
        <v>602</v>
      </c>
      <c r="B59" s="23" t="s">
        <v>82</v>
      </c>
      <c r="C59" s="54" t="s">
        <v>83</v>
      </c>
      <c r="D59" s="54" t="s">
        <v>37</v>
      </c>
      <c r="E59" s="26">
        <v>4146</v>
      </c>
      <c r="F59" s="53"/>
      <c r="G59" s="53"/>
      <c r="H59" s="27"/>
      <c r="I59" s="27"/>
      <c r="J59" s="27"/>
      <c r="K59" s="27">
        <f t="shared" si="4"/>
        <v>4146</v>
      </c>
      <c r="L59" s="79"/>
      <c r="M59">
        <v>1</v>
      </c>
    </row>
    <row r="60" spans="1:13" ht="30.75" customHeight="1" x14ac:dyDescent="0.2">
      <c r="A60" s="23">
        <v>602</v>
      </c>
      <c r="B60" s="23" t="s">
        <v>84</v>
      </c>
      <c r="C60" s="24" t="s">
        <v>85</v>
      </c>
      <c r="D60" s="34" t="s">
        <v>62</v>
      </c>
      <c r="E60" s="26">
        <v>3453</v>
      </c>
      <c r="F60" s="27"/>
      <c r="G60" s="27"/>
      <c r="H60" s="27"/>
      <c r="I60" s="27"/>
      <c r="J60" s="27"/>
      <c r="K60" s="27">
        <f t="shared" si="4"/>
        <v>3453</v>
      </c>
      <c r="L60" s="52"/>
      <c r="M60">
        <v>1</v>
      </c>
    </row>
    <row r="61" spans="1:13" ht="30.75" customHeight="1" x14ac:dyDescent="0.2">
      <c r="A61" s="23">
        <v>102</v>
      </c>
      <c r="B61" s="23" t="s">
        <v>86</v>
      </c>
      <c r="C61" s="24" t="s">
        <v>87</v>
      </c>
      <c r="D61" s="24" t="s">
        <v>55</v>
      </c>
      <c r="E61" s="26">
        <v>1726</v>
      </c>
      <c r="F61" s="53"/>
      <c r="G61" s="53"/>
      <c r="H61" s="27"/>
      <c r="I61" s="27"/>
      <c r="J61" s="27"/>
      <c r="K61" s="27">
        <f t="shared" si="4"/>
        <v>1726</v>
      </c>
      <c r="L61" s="52"/>
      <c r="M61">
        <v>1</v>
      </c>
    </row>
    <row r="62" spans="1:13" ht="30.75" customHeight="1" x14ac:dyDescent="0.2">
      <c r="A62" s="23">
        <v>102</v>
      </c>
      <c r="B62" s="23" t="s">
        <v>88</v>
      </c>
      <c r="C62" s="24" t="s">
        <v>89</v>
      </c>
      <c r="D62" s="24" t="s">
        <v>55</v>
      </c>
      <c r="E62" s="26">
        <v>1654</v>
      </c>
      <c r="F62" s="27"/>
      <c r="G62" s="27"/>
      <c r="H62" s="27"/>
      <c r="I62" s="27"/>
      <c r="J62" s="27"/>
      <c r="K62" s="44">
        <f t="shared" si="4"/>
        <v>1654</v>
      </c>
      <c r="L62" s="51"/>
      <c r="M62">
        <v>1</v>
      </c>
    </row>
    <row r="63" spans="1:13" ht="30.75" customHeight="1" x14ac:dyDescent="0.2">
      <c r="A63" s="23">
        <v>102</v>
      </c>
      <c r="B63" s="23" t="s">
        <v>90</v>
      </c>
      <c r="C63" s="39" t="s">
        <v>91</v>
      </c>
      <c r="D63" s="24" t="s">
        <v>55</v>
      </c>
      <c r="E63" s="26">
        <v>1294</v>
      </c>
      <c r="F63" s="27"/>
      <c r="G63" s="27"/>
      <c r="H63" s="27"/>
      <c r="I63" s="27"/>
      <c r="J63" s="27"/>
      <c r="K63" s="44">
        <f t="shared" si="4"/>
        <v>1294</v>
      </c>
      <c r="L63" s="51"/>
      <c r="M63">
        <v>1</v>
      </c>
    </row>
    <row r="64" spans="1:13" ht="30.75" customHeight="1" x14ac:dyDescent="0.2">
      <c r="A64" s="23">
        <v>102</v>
      </c>
      <c r="B64" s="23" t="s">
        <v>92</v>
      </c>
      <c r="C64" s="55" t="s">
        <v>93</v>
      </c>
      <c r="D64" s="55" t="s">
        <v>55</v>
      </c>
      <c r="E64" s="26">
        <v>1917</v>
      </c>
      <c r="F64" s="27"/>
      <c r="G64" s="27"/>
      <c r="H64" s="27"/>
      <c r="I64" s="27"/>
      <c r="J64" s="27"/>
      <c r="K64" s="44">
        <f t="shared" si="4"/>
        <v>1917</v>
      </c>
      <c r="L64" s="51"/>
      <c r="M64">
        <v>1</v>
      </c>
    </row>
    <row r="65" spans="1:13" ht="30.75" customHeight="1" x14ac:dyDescent="0.2">
      <c r="A65" s="23">
        <v>102</v>
      </c>
      <c r="B65" s="23" t="s">
        <v>94</v>
      </c>
      <c r="C65" s="77" t="s">
        <v>95</v>
      </c>
      <c r="D65" s="24" t="s">
        <v>55</v>
      </c>
      <c r="E65" s="26">
        <v>1038</v>
      </c>
      <c r="F65" s="27"/>
      <c r="G65" s="27"/>
      <c r="H65" s="27"/>
      <c r="I65" s="27"/>
      <c r="J65" s="27"/>
      <c r="K65" s="27">
        <f t="shared" si="4"/>
        <v>1038</v>
      </c>
      <c r="L65" s="80"/>
      <c r="M65">
        <v>1</v>
      </c>
    </row>
    <row r="66" spans="1:13" ht="30.75" customHeight="1" x14ac:dyDescent="0.2">
      <c r="A66" s="23">
        <v>102</v>
      </c>
      <c r="B66" s="23" t="s">
        <v>96</v>
      </c>
      <c r="C66" s="24" t="s">
        <v>97</v>
      </c>
      <c r="D66" s="34" t="s">
        <v>37</v>
      </c>
      <c r="E66" s="26">
        <v>14220</v>
      </c>
      <c r="F66" s="27"/>
      <c r="G66" s="27"/>
      <c r="H66" s="27"/>
      <c r="I66" s="27"/>
      <c r="J66" s="27"/>
      <c r="K66" s="27">
        <f t="shared" si="4"/>
        <v>14220</v>
      </c>
      <c r="L66" s="52"/>
      <c r="M66">
        <v>1</v>
      </c>
    </row>
    <row r="67" spans="1:13" ht="30.75" customHeight="1" x14ac:dyDescent="0.2">
      <c r="A67" s="23">
        <v>102</v>
      </c>
      <c r="B67" s="23" t="s">
        <v>98</v>
      </c>
      <c r="C67" s="24" t="s">
        <v>99</v>
      </c>
      <c r="D67" s="34" t="s">
        <v>62</v>
      </c>
      <c r="E67" s="26">
        <v>2967</v>
      </c>
      <c r="F67" s="27"/>
      <c r="G67" s="27"/>
      <c r="H67" s="27"/>
      <c r="I67" s="27"/>
      <c r="J67" s="27"/>
      <c r="K67" s="27">
        <f t="shared" si="4"/>
        <v>2967</v>
      </c>
      <c r="L67" s="52"/>
      <c r="M67">
        <v>1</v>
      </c>
    </row>
    <row r="68" spans="1:13" ht="12" customHeight="1" thickBot="1" x14ac:dyDescent="0.25">
      <c r="A68" s="81"/>
      <c r="B68" s="81"/>
      <c r="C68" s="81"/>
      <c r="D68" s="47" t="s">
        <v>18</v>
      </c>
      <c r="E68" s="82">
        <f t="shared" ref="E68:K68" si="5">SUM(E54:E67)</f>
        <v>57085</v>
      </c>
      <c r="F68" s="82">
        <f t="shared" si="5"/>
        <v>0</v>
      </c>
      <c r="G68" s="82">
        <f t="shared" si="5"/>
        <v>0</v>
      </c>
      <c r="H68" s="82">
        <f t="shared" si="5"/>
        <v>0</v>
      </c>
      <c r="I68" s="82">
        <f t="shared" si="5"/>
        <v>0</v>
      </c>
      <c r="J68" s="82">
        <f t="shared" si="5"/>
        <v>0</v>
      </c>
      <c r="K68" s="82">
        <f t="shared" si="5"/>
        <v>57085</v>
      </c>
      <c r="L68" s="81"/>
      <c r="M68" s="83">
        <f>SUM(M54:M67)</f>
        <v>14</v>
      </c>
    </row>
    <row r="69" spans="1:13" ht="32.25" customHeight="1" x14ac:dyDescent="0.2">
      <c r="A69" s="81"/>
      <c r="B69" s="81"/>
      <c r="C69" s="81"/>
      <c r="D69" s="61"/>
      <c r="E69" s="84"/>
      <c r="F69" s="84"/>
      <c r="G69" s="84"/>
      <c r="H69" s="84"/>
      <c r="I69" s="84"/>
      <c r="J69" s="84"/>
      <c r="K69" s="85"/>
      <c r="L69" s="81"/>
      <c r="M69" s="84"/>
    </row>
    <row r="70" spans="1:13" ht="32.25" customHeight="1" x14ac:dyDescent="0.2">
      <c r="A70" s="81"/>
      <c r="B70" s="81"/>
      <c r="C70" s="81"/>
      <c r="D70" s="61"/>
      <c r="E70" s="84"/>
      <c r="F70" s="84"/>
      <c r="G70" s="84"/>
      <c r="H70" s="84"/>
      <c r="I70" s="84"/>
      <c r="J70" s="84"/>
      <c r="K70" s="85"/>
      <c r="L70" s="81"/>
      <c r="M70" s="84"/>
    </row>
    <row r="71" spans="1:13" ht="12.75" customHeight="1" x14ac:dyDescent="0.2">
      <c r="A71" s="81"/>
      <c r="B71" s="81"/>
      <c r="C71" s="81"/>
      <c r="D71" s="61"/>
      <c r="E71" s="84"/>
      <c r="F71" s="84"/>
      <c r="G71" s="84"/>
      <c r="H71" s="84"/>
      <c r="I71" s="84"/>
      <c r="J71" s="84"/>
      <c r="K71" s="85"/>
      <c r="L71" s="81"/>
      <c r="M71" s="84"/>
    </row>
    <row r="72" spans="1:13" ht="13.5" thickBot="1" x14ac:dyDescent="0.25">
      <c r="A72" s="1"/>
      <c r="B72" s="1"/>
      <c r="C72" s="1"/>
      <c r="D72" s="142" t="s">
        <v>0</v>
      </c>
      <c r="E72" s="142"/>
      <c r="F72" s="142"/>
      <c r="G72" s="142"/>
      <c r="H72" s="142"/>
      <c r="I72" s="1"/>
      <c r="J72" s="1"/>
      <c r="K72" s="2"/>
      <c r="L72" s="1"/>
    </row>
    <row r="73" spans="1:13" ht="13.5" thickBot="1" x14ac:dyDescent="0.25">
      <c r="A73" s="1"/>
      <c r="B73" s="1"/>
      <c r="C73" s="1"/>
      <c r="D73" s="143" t="s">
        <v>1</v>
      </c>
      <c r="E73" s="143"/>
      <c r="F73" s="143"/>
      <c r="G73" s="143"/>
      <c r="H73" s="143"/>
      <c r="I73" s="1"/>
      <c r="J73" s="1"/>
      <c r="K73" s="2"/>
      <c r="L73" s="145" t="s">
        <v>100</v>
      </c>
    </row>
    <row r="74" spans="1:13" x14ac:dyDescent="0.2">
      <c r="A74" s="1"/>
      <c r="B74" s="1"/>
      <c r="C74" s="1"/>
      <c r="D74" s="144" t="s">
        <v>244</v>
      </c>
      <c r="E74" s="144"/>
      <c r="F74" s="144"/>
      <c r="G74" s="144"/>
      <c r="H74" s="144"/>
      <c r="I74" s="1"/>
      <c r="J74" s="1"/>
      <c r="K74" s="2"/>
      <c r="L74" s="1"/>
    </row>
    <row r="75" spans="1:13" x14ac:dyDescent="0.2">
      <c r="A75" s="4"/>
      <c r="B75" s="4"/>
      <c r="C75" s="5"/>
      <c r="D75" s="6"/>
      <c r="E75" s="7"/>
      <c r="F75" s="8"/>
      <c r="G75" s="9"/>
      <c r="H75" s="10"/>
      <c r="I75" s="10"/>
      <c r="J75" s="10"/>
      <c r="K75" s="11"/>
      <c r="L75" s="12"/>
    </row>
    <row r="76" spans="1:13" ht="13.5" thickBot="1" x14ac:dyDescent="0.25"/>
    <row r="77" spans="1:13" ht="13.5" thickBot="1" x14ac:dyDescent="0.25">
      <c r="A77" s="4"/>
      <c r="B77" s="4"/>
      <c r="C77" s="5"/>
      <c r="D77" s="6"/>
      <c r="E77" s="181" t="s">
        <v>3</v>
      </c>
      <c r="F77" s="181"/>
      <c r="G77" s="182" t="s">
        <v>4</v>
      </c>
      <c r="H77" s="182"/>
      <c r="I77" s="182"/>
      <c r="J77" s="182"/>
      <c r="K77" s="11"/>
      <c r="L77" s="12"/>
    </row>
    <row r="78" spans="1:13" ht="13.5" thickBot="1" x14ac:dyDescent="0.25">
      <c r="A78" s="146" t="s">
        <v>5</v>
      </c>
      <c r="B78" s="147" t="s">
        <v>6</v>
      </c>
      <c r="C78" s="148" t="s">
        <v>7</v>
      </c>
      <c r="D78" s="149" t="s">
        <v>8</v>
      </c>
      <c r="E78" s="150" t="s">
        <v>9</v>
      </c>
      <c r="F78" s="151" t="s">
        <v>10</v>
      </c>
      <c r="G78" s="150" t="s">
        <v>11</v>
      </c>
      <c r="H78" s="151" t="s">
        <v>12</v>
      </c>
      <c r="I78" s="150" t="s">
        <v>10</v>
      </c>
      <c r="J78" s="183" t="s">
        <v>13</v>
      </c>
      <c r="K78" s="184" t="s">
        <v>14</v>
      </c>
      <c r="L78" s="185" t="s">
        <v>15</v>
      </c>
    </row>
    <row r="79" spans="1:13" ht="13.5" thickBot="1" x14ac:dyDescent="0.25">
      <c r="A79" s="186" t="s">
        <v>16</v>
      </c>
      <c r="B79" s="155"/>
      <c r="C79" s="187"/>
      <c r="D79" s="188"/>
      <c r="E79" s="189"/>
      <c r="F79" s="190"/>
      <c r="G79" s="189"/>
      <c r="H79" s="190"/>
      <c r="I79" s="189"/>
      <c r="J79" s="191"/>
      <c r="K79" s="192"/>
      <c r="L79" s="193"/>
    </row>
    <row r="80" spans="1:13" x14ac:dyDescent="0.2">
      <c r="A80" s="89"/>
      <c r="B80" s="90"/>
      <c r="C80" s="14" t="s">
        <v>17</v>
      </c>
      <c r="D80" s="91"/>
      <c r="E80" s="92">
        <v>7302</v>
      </c>
      <c r="F80" s="92"/>
      <c r="G80" s="92"/>
      <c r="H80" s="92"/>
      <c r="I80" s="92"/>
      <c r="J80" s="92"/>
      <c r="K80" s="93"/>
      <c r="L80" s="94"/>
    </row>
    <row r="81" spans="1:13" ht="33.75" customHeight="1" x14ac:dyDescent="0.2">
      <c r="A81" s="23">
        <v>102</v>
      </c>
      <c r="B81" s="23" t="s">
        <v>101</v>
      </c>
      <c r="C81" s="24" t="s">
        <v>102</v>
      </c>
      <c r="D81" s="34" t="s">
        <v>62</v>
      </c>
      <c r="E81" s="26">
        <v>2093</v>
      </c>
      <c r="F81" s="27"/>
      <c r="G81" s="27"/>
      <c r="H81" s="27"/>
      <c r="I81" s="27"/>
      <c r="J81" s="27"/>
      <c r="K81" s="27">
        <f t="shared" ref="K81:K93" si="6">SUM(E81:F81)-SUM(G81:J81)</f>
        <v>2093</v>
      </c>
      <c r="L81" s="53"/>
      <c r="M81">
        <v>1</v>
      </c>
    </row>
    <row r="82" spans="1:13" ht="33.75" customHeight="1" x14ac:dyDescent="0.2">
      <c r="A82" s="23">
        <v>102</v>
      </c>
      <c r="B82" s="23" t="s">
        <v>103</v>
      </c>
      <c r="C82" s="24" t="s">
        <v>104</v>
      </c>
      <c r="D82" s="34" t="s">
        <v>62</v>
      </c>
      <c r="E82" s="26">
        <v>7078</v>
      </c>
      <c r="F82" s="27"/>
      <c r="G82" s="27"/>
      <c r="H82" s="27"/>
      <c r="I82" s="27"/>
      <c r="J82" s="27"/>
      <c r="K82" s="27">
        <f t="shared" si="6"/>
        <v>7078</v>
      </c>
      <c r="L82" s="53"/>
      <c r="M82">
        <v>1</v>
      </c>
    </row>
    <row r="83" spans="1:13" ht="33.75" customHeight="1" x14ac:dyDescent="0.2">
      <c r="A83" s="23">
        <v>102</v>
      </c>
      <c r="B83" s="23" t="s">
        <v>105</v>
      </c>
      <c r="C83" s="24" t="s">
        <v>106</v>
      </c>
      <c r="D83" s="34" t="s">
        <v>62</v>
      </c>
      <c r="E83" s="26">
        <v>5066</v>
      </c>
      <c r="F83" s="27"/>
      <c r="G83" s="27"/>
      <c r="H83" s="27"/>
      <c r="I83" s="27"/>
      <c r="J83" s="27"/>
      <c r="K83" s="27">
        <f t="shared" si="6"/>
        <v>5066</v>
      </c>
      <c r="L83" s="53"/>
      <c r="M83">
        <v>1</v>
      </c>
    </row>
    <row r="84" spans="1:13" ht="33.75" customHeight="1" x14ac:dyDescent="0.2">
      <c r="A84" s="23">
        <v>102</v>
      </c>
      <c r="B84" s="23" t="s">
        <v>107</v>
      </c>
      <c r="C84" s="24" t="s">
        <v>108</v>
      </c>
      <c r="D84" s="34" t="s">
        <v>62</v>
      </c>
      <c r="E84" s="26">
        <v>2680</v>
      </c>
      <c r="F84" s="27"/>
      <c r="G84" s="27"/>
      <c r="H84" s="27">
        <v>200</v>
      </c>
      <c r="I84" s="27"/>
      <c r="J84" s="27"/>
      <c r="K84" s="27">
        <f t="shared" si="6"/>
        <v>2480</v>
      </c>
      <c r="L84" s="53"/>
      <c r="M84">
        <v>1</v>
      </c>
    </row>
    <row r="85" spans="1:13" ht="33.75" customHeight="1" x14ac:dyDescent="0.2">
      <c r="A85" s="23">
        <v>102</v>
      </c>
      <c r="B85" s="23" t="s">
        <v>109</v>
      </c>
      <c r="C85" s="24" t="s">
        <v>110</v>
      </c>
      <c r="D85" s="34" t="s">
        <v>62</v>
      </c>
      <c r="E85" s="26">
        <v>1113</v>
      </c>
      <c r="F85" s="27"/>
      <c r="G85" s="27"/>
      <c r="H85" s="27"/>
      <c r="I85" s="27"/>
      <c r="J85" s="27"/>
      <c r="K85" s="27">
        <f t="shared" si="6"/>
        <v>1113</v>
      </c>
      <c r="L85" s="53"/>
      <c r="M85">
        <v>1</v>
      </c>
    </row>
    <row r="86" spans="1:13" ht="33.75" customHeight="1" x14ac:dyDescent="0.2">
      <c r="A86" s="23">
        <v>102</v>
      </c>
      <c r="B86" s="23" t="s">
        <v>111</v>
      </c>
      <c r="C86" s="55" t="s">
        <v>112</v>
      </c>
      <c r="D86" s="54" t="s">
        <v>21</v>
      </c>
      <c r="E86" s="26">
        <v>3957</v>
      </c>
      <c r="F86" s="53"/>
      <c r="G86" s="53"/>
      <c r="H86" s="27"/>
      <c r="I86" s="27"/>
      <c r="J86" s="27"/>
      <c r="K86" s="27">
        <f t="shared" si="6"/>
        <v>3957</v>
      </c>
      <c r="L86" s="53"/>
      <c r="M86" s="95">
        <v>1</v>
      </c>
    </row>
    <row r="87" spans="1:13" ht="33.75" customHeight="1" x14ac:dyDescent="0.2">
      <c r="A87" s="23">
        <v>102</v>
      </c>
      <c r="B87" s="23" t="s">
        <v>113</v>
      </c>
      <c r="C87" s="24" t="s">
        <v>114</v>
      </c>
      <c r="D87" s="34" t="s">
        <v>21</v>
      </c>
      <c r="E87" s="26">
        <v>5656</v>
      </c>
      <c r="F87" s="27"/>
      <c r="G87" s="27"/>
      <c r="H87" s="27"/>
      <c r="I87" s="27"/>
      <c r="J87" s="27"/>
      <c r="K87" s="27">
        <f t="shared" si="6"/>
        <v>5656</v>
      </c>
      <c r="L87" s="53"/>
      <c r="M87" s="95">
        <v>1</v>
      </c>
    </row>
    <row r="88" spans="1:13" ht="33.75" customHeight="1" x14ac:dyDescent="0.2">
      <c r="A88" s="23">
        <v>102</v>
      </c>
      <c r="B88" s="23" t="s">
        <v>115</v>
      </c>
      <c r="C88" s="24" t="s">
        <v>116</v>
      </c>
      <c r="D88" s="24" t="s">
        <v>62</v>
      </c>
      <c r="E88" s="26">
        <v>3472</v>
      </c>
      <c r="F88" s="27"/>
      <c r="G88" s="27"/>
      <c r="H88" s="27"/>
      <c r="I88" s="27"/>
      <c r="J88" s="27"/>
      <c r="K88" s="44">
        <f t="shared" si="6"/>
        <v>3472</v>
      </c>
      <c r="L88" s="96"/>
      <c r="M88" s="95">
        <v>1</v>
      </c>
    </row>
    <row r="89" spans="1:13" ht="33.75" customHeight="1" x14ac:dyDescent="0.2">
      <c r="A89" s="23">
        <v>102</v>
      </c>
      <c r="B89" s="23" t="s">
        <v>117</v>
      </c>
      <c r="C89" s="24" t="s">
        <v>118</v>
      </c>
      <c r="D89" s="24" t="s">
        <v>55</v>
      </c>
      <c r="E89" s="26">
        <v>2509</v>
      </c>
      <c r="F89" s="27"/>
      <c r="G89" s="27"/>
      <c r="H89" s="27"/>
      <c r="I89" s="27"/>
      <c r="J89" s="27"/>
      <c r="K89" s="44">
        <f t="shared" si="6"/>
        <v>2509</v>
      </c>
      <c r="L89" s="96"/>
      <c r="M89" s="97">
        <v>1</v>
      </c>
    </row>
    <row r="90" spans="1:13" ht="33.75" customHeight="1" x14ac:dyDescent="0.2">
      <c r="A90" s="23">
        <v>102</v>
      </c>
      <c r="B90" s="23" t="s">
        <v>119</v>
      </c>
      <c r="C90" s="24" t="s">
        <v>120</v>
      </c>
      <c r="D90" s="24" t="s">
        <v>55</v>
      </c>
      <c r="E90" s="26">
        <v>1004</v>
      </c>
      <c r="F90" s="27"/>
      <c r="G90" s="27"/>
      <c r="H90" s="27"/>
      <c r="I90" s="27"/>
      <c r="J90" s="27"/>
      <c r="K90" s="44">
        <f t="shared" si="6"/>
        <v>1004</v>
      </c>
      <c r="L90" s="96"/>
      <c r="M90" s="97">
        <v>1</v>
      </c>
    </row>
    <row r="91" spans="1:13" ht="33.75" customHeight="1" x14ac:dyDescent="0.2">
      <c r="A91" s="23">
        <v>102</v>
      </c>
      <c r="B91" s="23" t="s">
        <v>121</v>
      </c>
      <c r="C91" s="24" t="s">
        <v>122</v>
      </c>
      <c r="D91" s="24" t="s">
        <v>55</v>
      </c>
      <c r="E91" s="26">
        <v>2720</v>
      </c>
      <c r="F91" s="27"/>
      <c r="G91" s="27"/>
      <c r="H91" s="27"/>
      <c r="I91" s="27"/>
      <c r="J91" s="27"/>
      <c r="K91" s="44">
        <f t="shared" si="6"/>
        <v>2720</v>
      </c>
      <c r="L91" s="96"/>
      <c r="M91" s="97">
        <v>1</v>
      </c>
    </row>
    <row r="92" spans="1:13" ht="33.75" customHeight="1" x14ac:dyDescent="0.2">
      <c r="A92" s="23">
        <v>102</v>
      </c>
      <c r="B92" s="23" t="s">
        <v>123</v>
      </c>
      <c r="C92" s="24" t="s">
        <v>124</v>
      </c>
      <c r="D92" s="24" t="s">
        <v>62</v>
      </c>
      <c r="E92" s="26">
        <v>2681</v>
      </c>
      <c r="F92" s="27"/>
      <c r="G92" s="27"/>
      <c r="H92" s="27"/>
      <c r="I92" s="27"/>
      <c r="J92" s="27"/>
      <c r="K92" s="44">
        <f t="shared" si="6"/>
        <v>2681</v>
      </c>
      <c r="L92" s="96"/>
      <c r="M92" s="97">
        <v>1</v>
      </c>
    </row>
    <row r="93" spans="1:13" ht="33.75" customHeight="1" x14ac:dyDescent="0.2">
      <c r="A93" s="23">
        <v>102</v>
      </c>
      <c r="B93" s="23" t="s">
        <v>125</v>
      </c>
      <c r="C93" s="24" t="s">
        <v>126</v>
      </c>
      <c r="D93" s="24" t="s">
        <v>62</v>
      </c>
      <c r="E93" s="26">
        <v>3108</v>
      </c>
      <c r="F93" s="27"/>
      <c r="G93" s="27"/>
      <c r="H93" s="27"/>
      <c r="I93" s="27"/>
      <c r="J93" s="27"/>
      <c r="K93" s="44">
        <f t="shared" si="6"/>
        <v>3108</v>
      </c>
      <c r="L93" s="96"/>
      <c r="M93" s="97">
        <v>1</v>
      </c>
    </row>
    <row r="94" spans="1:13" ht="13.5" thickBot="1" x14ac:dyDescent="0.25">
      <c r="D94" s="47" t="s">
        <v>18</v>
      </c>
      <c r="E94" s="82">
        <f t="shared" ref="E94:K94" si="7">SUM(E81:E93)</f>
        <v>43137</v>
      </c>
      <c r="F94" s="82">
        <f t="shared" si="7"/>
        <v>0</v>
      </c>
      <c r="G94" s="82">
        <f t="shared" si="7"/>
        <v>0</v>
      </c>
      <c r="H94" s="82">
        <f t="shared" si="7"/>
        <v>200</v>
      </c>
      <c r="I94" s="82">
        <f t="shared" si="7"/>
        <v>0</v>
      </c>
      <c r="J94" s="82">
        <f t="shared" si="7"/>
        <v>0</v>
      </c>
      <c r="K94" s="82">
        <f t="shared" si="7"/>
        <v>42937</v>
      </c>
      <c r="M94" s="98">
        <f>SUM(M81:M93)</f>
        <v>13</v>
      </c>
    </row>
    <row r="95" spans="1:13" ht="18.75" customHeight="1" x14ac:dyDescent="0.2">
      <c r="M95" s="99"/>
    </row>
    <row r="96" spans="1:13" ht="18.75" customHeight="1" x14ac:dyDescent="0.2">
      <c r="M96" s="99"/>
    </row>
    <row r="97" spans="1:13" ht="45" customHeight="1" x14ac:dyDescent="0.2">
      <c r="M97" s="99"/>
    </row>
    <row r="98" spans="1:13" ht="22.5" customHeight="1" thickBot="1" x14ac:dyDescent="0.25">
      <c r="A98" s="1"/>
      <c r="B98" s="1"/>
      <c r="C98" s="1"/>
      <c r="D98" s="142" t="s">
        <v>0</v>
      </c>
      <c r="E98" s="142"/>
      <c r="F98" s="142"/>
      <c r="G98" s="142"/>
      <c r="H98" s="142"/>
      <c r="I98" s="1"/>
      <c r="J98" s="1"/>
      <c r="K98" s="2"/>
      <c r="L98" s="1"/>
      <c r="M98" s="99"/>
    </row>
    <row r="99" spans="1:13" ht="13.5" thickBot="1" x14ac:dyDescent="0.25">
      <c r="A99" s="1"/>
      <c r="B99" s="1"/>
      <c r="C99" s="1"/>
      <c r="D99" s="143" t="s">
        <v>1</v>
      </c>
      <c r="E99" s="143"/>
      <c r="F99" s="143"/>
      <c r="G99" s="143"/>
      <c r="H99" s="143"/>
      <c r="I99" s="1"/>
      <c r="J99" s="1"/>
      <c r="K99" s="2"/>
      <c r="L99" s="145" t="s">
        <v>127</v>
      </c>
      <c r="M99" s="99"/>
    </row>
    <row r="100" spans="1:13" x14ac:dyDescent="0.2">
      <c r="A100" s="1"/>
      <c r="B100" s="1"/>
      <c r="C100" s="1"/>
      <c r="D100" s="144" t="s">
        <v>244</v>
      </c>
      <c r="E100" s="144"/>
      <c r="F100" s="144"/>
      <c r="G100" s="144"/>
      <c r="H100" s="144"/>
      <c r="I100" s="1"/>
      <c r="J100" s="1"/>
      <c r="K100" s="2"/>
      <c r="L100" s="1"/>
      <c r="M100" s="99"/>
    </row>
    <row r="101" spans="1:13" x14ac:dyDescent="0.2">
      <c r="A101" s="4"/>
      <c r="B101" s="4"/>
      <c r="C101" s="5"/>
      <c r="D101" s="6"/>
      <c r="E101" s="7"/>
      <c r="F101" s="8"/>
      <c r="G101" s="9"/>
      <c r="H101" s="10"/>
      <c r="I101" s="10"/>
      <c r="J101" s="10"/>
      <c r="K101" s="11"/>
      <c r="L101" s="12"/>
      <c r="M101" s="99"/>
    </row>
    <row r="102" spans="1:13" ht="13.5" thickBot="1" x14ac:dyDescent="0.25">
      <c r="M102" s="99"/>
    </row>
    <row r="103" spans="1:13" ht="13.5" thickBot="1" x14ac:dyDescent="0.25">
      <c r="A103" s="4"/>
      <c r="B103" s="4"/>
      <c r="C103" s="5"/>
      <c r="D103" s="6"/>
      <c r="E103" s="181" t="s">
        <v>3</v>
      </c>
      <c r="F103" s="181"/>
      <c r="G103" s="182" t="s">
        <v>4</v>
      </c>
      <c r="H103" s="182"/>
      <c r="I103" s="182"/>
      <c r="J103" s="182"/>
      <c r="K103" s="11"/>
      <c r="L103" s="12"/>
      <c r="M103" s="99"/>
    </row>
    <row r="104" spans="1:13" ht="13.5" thickBot="1" x14ac:dyDescent="0.25">
      <c r="A104" s="146" t="s">
        <v>5</v>
      </c>
      <c r="B104" s="147" t="s">
        <v>6</v>
      </c>
      <c r="C104" s="148" t="s">
        <v>7</v>
      </c>
      <c r="D104" s="149" t="s">
        <v>8</v>
      </c>
      <c r="E104" s="150" t="s">
        <v>9</v>
      </c>
      <c r="F104" s="151" t="s">
        <v>10</v>
      </c>
      <c r="G104" s="150" t="s">
        <v>11</v>
      </c>
      <c r="H104" s="151" t="s">
        <v>12</v>
      </c>
      <c r="I104" s="150" t="s">
        <v>10</v>
      </c>
      <c r="J104" s="183" t="s">
        <v>13</v>
      </c>
      <c r="K104" s="184" t="s">
        <v>14</v>
      </c>
      <c r="L104" s="185" t="s">
        <v>15</v>
      </c>
      <c r="M104" s="99"/>
    </row>
    <row r="105" spans="1:13" ht="13.5" thickBot="1" x14ac:dyDescent="0.25">
      <c r="A105" s="186" t="s">
        <v>16</v>
      </c>
      <c r="B105" s="155"/>
      <c r="C105" s="187"/>
      <c r="D105" s="188"/>
      <c r="E105" s="189"/>
      <c r="F105" s="190"/>
      <c r="G105" s="189"/>
      <c r="H105" s="190"/>
      <c r="I105" s="189"/>
      <c r="J105" s="191"/>
      <c r="K105" s="192"/>
      <c r="L105" s="193"/>
      <c r="M105" s="99"/>
    </row>
    <row r="106" spans="1:13" x14ac:dyDescent="0.2">
      <c r="A106" s="89"/>
      <c r="B106" s="90"/>
      <c r="C106" s="91"/>
      <c r="D106" s="91"/>
      <c r="E106" s="92">
        <v>7302</v>
      </c>
      <c r="F106" s="92"/>
      <c r="G106" s="92"/>
      <c r="H106" s="92"/>
      <c r="I106" s="92"/>
      <c r="J106" s="92"/>
      <c r="K106" s="93"/>
      <c r="L106" s="94"/>
      <c r="M106" s="99"/>
    </row>
    <row r="107" spans="1:13" ht="33.75" customHeight="1" x14ac:dyDescent="0.2">
      <c r="A107" s="23">
        <v>102</v>
      </c>
      <c r="B107" s="23" t="s">
        <v>128</v>
      </c>
      <c r="C107" s="55" t="s">
        <v>129</v>
      </c>
      <c r="D107" s="55" t="s">
        <v>55</v>
      </c>
      <c r="E107" s="26">
        <v>1869</v>
      </c>
      <c r="F107" s="27"/>
      <c r="G107" s="27"/>
      <c r="H107" s="27"/>
      <c r="I107" s="27"/>
      <c r="J107" s="29"/>
      <c r="K107" s="44">
        <f t="shared" ref="K107:K113" si="8">SUM(E107:F107)-SUM(G107:J107)</f>
        <v>1869</v>
      </c>
      <c r="L107" s="51"/>
      <c r="M107" s="97">
        <v>1</v>
      </c>
    </row>
    <row r="108" spans="1:13" ht="33.75" customHeight="1" x14ac:dyDescent="0.2">
      <c r="A108" s="23">
        <v>602</v>
      </c>
      <c r="B108" s="23" t="s">
        <v>130</v>
      </c>
      <c r="C108" s="24" t="s">
        <v>131</v>
      </c>
      <c r="D108" s="24" t="s">
        <v>55</v>
      </c>
      <c r="E108" s="26">
        <v>3213</v>
      </c>
      <c r="F108" s="27"/>
      <c r="G108" s="27"/>
      <c r="H108" s="27"/>
      <c r="I108" s="27"/>
      <c r="J108" s="29"/>
      <c r="K108" s="44">
        <f t="shared" si="8"/>
        <v>3213</v>
      </c>
      <c r="L108" s="51"/>
      <c r="M108" s="97">
        <v>1</v>
      </c>
    </row>
    <row r="109" spans="1:13" ht="33.75" customHeight="1" x14ac:dyDescent="0.2">
      <c r="A109" s="23">
        <v>102</v>
      </c>
      <c r="B109" s="23" t="s">
        <v>132</v>
      </c>
      <c r="C109" s="24" t="s">
        <v>133</v>
      </c>
      <c r="D109" s="24" t="s">
        <v>37</v>
      </c>
      <c r="E109" s="26">
        <v>4470</v>
      </c>
      <c r="F109" s="27"/>
      <c r="G109" s="27"/>
      <c r="H109" s="27"/>
      <c r="I109" s="27"/>
      <c r="J109" s="29"/>
      <c r="K109" s="44">
        <f t="shared" si="8"/>
        <v>4470</v>
      </c>
      <c r="L109" s="51"/>
      <c r="M109" s="97">
        <v>1</v>
      </c>
    </row>
    <row r="110" spans="1:13" ht="33.75" customHeight="1" x14ac:dyDescent="0.2">
      <c r="A110" s="23">
        <v>102</v>
      </c>
      <c r="B110" s="23" t="s">
        <v>134</v>
      </c>
      <c r="C110" s="100" t="s">
        <v>135</v>
      </c>
      <c r="D110" s="24" t="s">
        <v>62</v>
      </c>
      <c r="E110" s="26">
        <v>2519</v>
      </c>
      <c r="F110" s="27"/>
      <c r="G110" s="27"/>
      <c r="H110" s="27"/>
      <c r="I110" s="27"/>
      <c r="J110" s="29"/>
      <c r="K110" s="44">
        <f t="shared" si="8"/>
        <v>2519</v>
      </c>
      <c r="L110" s="51"/>
      <c r="M110" s="97">
        <v>1</v>
      </c>
    </row>
    <row r="111" spans="1:13" ht="33.75" customHeight="1" x14ac:dyDescent="0.2">
      <c r="A111" s="23">
        <v>102</v>
      </c>
      <c r="B111" s="23" t="s">
        <v>136</v>
      </c>
      <c r="C111" s="24" t="s">
        <v>137</v>
      </c>
      <c r="D111" s="24" t="s">
        <v>62</v>
      </c>
      <c r="E111" s="26">
        <v>3263</v>
      </c>
      <c r="F111" s="27"/>
      <c r="G111" s="27"/>
      <c r="H111" s="27"/>
      <c r="I111" s="27"/>
      <c r="J111" s="29"/>
      <c r="K111" s="44">
        <f t="shared" si="8"/>
        <v>3263</v>
      </c>
      <c r="L111" s="51"/>
      <c r="M111" s="97">
        <v>1</v>
      </c>
    </row>
    <row r="112" spans="1:13" ht="33.75" customHeight="1" x14ac:dyDescent="0.2">
      <c r="A112" s="23">
        <v>602</v>
      </c>
      <c r="B112" s="23" t="s">
        <v>138</v>
      </c>
      <c r="C112" s="24" t="s">
        <v>139</v>
      </c>
      <c r="D112" s="24" t="s">
        <v>62</v>
      </c>
      <c r="E112" s="26">
        <v>2615</v>
      </c>
      <c r="F112" s="27"/>
      <c r="G112" s="27"/>
      <c r="H112" s="27"/>
      <c r="I112" s="27"/>
      <c r="J112" s="29"/>
      <c r="K112" s="44">
        <f t="shared" si="8"/>
        <v>2615</v>
      </c>
      <c r="L112" s="51"/>
      <c r="M112" s="101">
        <v>1</v>
      </c>
    </row>
    <row r="113" spans="1:13" ht="33.75" customHeight="1" x14ac:dyDescent="0.2">
      <c r="A113" s="23">
        <v>102</v>
      </c>
      <c r="B113" s="23" t="s">
        <v>140</v>
      </c>
      <c r="C113" s="24" t="s">
        <v>141</v>
      </c>
      <c r="D113" s="24" t="s">
        <v>62</v>
      </c>
      <c r="E113" s="26">
        <v>2519</v>
      </c>
      <c r="F113" s="27"/>
      <c r="G113" s="27"/>
      <c r="H113" s="27"/>
      <c r="I113" s="27"/>
      <c r="J113" s="29"/>
      <c r="K113" s="44">
        <f t="shared" si="8"/>
        <v>2519</v>
      </c>
      <c r="L113" s="51"/>
      <c r="M113" s="101">
        <v>1</v>
      </c>
    </row>
    <row r="114" spans="1:13" ht="33.75" customHeight="1" x14ac:dyDescent="0.2">
      <c r="A114" s="23">
        <v>102</v>
      </c>
      <c r="B114" s="23" t="s">
        <v>142</v>
      </c>
      <c r="C114" s="24" t="s">
        <v>143</v>
      </c>
      <c r="D114" s="24" t="s">
        <v>55</v>
      </c>
      <c r="E114" s="26">
        <v>1108</v>
      </c>
      <c r="F114" s="27"/>
      <c r="G114" s="27"/>
      <c r="H114" s="27"/>
      <c r="I114" s="27"/>
      <c r="J114" s="29"/>
      <c r="K114" s="44">
        <f>SUM(E114:F114)-SUM(G114:J114)</f>
        <v>1108</v>
      </c>
      <c r="L114" s="51"/>
      <c r="M114" s="101">
        <v>1</v>
      </c>
    </row>
    <row r="115" spans="1:13" ht="33.75" customHeight="1" x14ac:dyDescent="0.2">
      <c r="A115" s="23">
        <v>102</v>
      </c>
      <c r="B115" s="23" t="s">
        <v>144</v>
      </c>
      <c r="C115" s="24" t="s">
        <v>145</v>
      </c>
      <c r="D115" s="24" t="s">
        <v>146</v>
      </c>
      <c r="E115" s="26">
        <v>4471</v>
      </c>
      <c r="F115" s="27"/>
      <c r="G115" s="27"/>
      <c r="H115" s="27"/>
      <c r="I115" s="27"/>
      <c r="J115" s="29"/>
      <c r="K115" s="44">
        <f>SUM(E115:F115)-SUM(G115:J115)</f>
        <v>4471</v>
      </c>
      <c r="L115" s="51"/>
      <c r="M115" s="101">
        <v>1</v>
      </c>
    </row>
    <row r="116" spans="1:13" ht="33.75" customHeight="1" x14ac:dyDescent="0.2">
      <c r="A116" s="23">
        <v>102</v>
      </c>
      <c r="B116" s="23" t="s">
        <v>147</v>
      </c>
      <c r="C116" s="102" t="s">
        <v>148</v>
      </c>
      <c r="D116" s="24" t="s">
        <v>62</v>
      </c>
      <c r="E116" s="26">
        <v>3454</v>
      </c>
      <c r="F116" s="27"/>
      <c r="G116" s="27"/>
      <c r="H116" s="27"/>
      <c r="I116" s="27"/>
      <c r="J116" s="29"/>
      <c r="K116" s="44">
        <f>SUM(E116:F116)-SUM(G116:J116)</f>
        <v>3454</v>
      </c>
      <c r="L116" s="51"/>
      <c r="M116" s="101">
        <v>1</v>
      </c>
    </row>
    <row r="117" spans="1:13" ht="33.75" customHeight="1" x14ac:dyDescent="0.2">
      <c r="A117" s="23">
        <v>102</v>
      </c>
      <c r="B117" s="23" t="s">
        <v>149</v>
      </c>
      <c r="C117" s="24" t="s">
        <v>150</v>
      </c>
      <c r="D117" s="24" t="s">
        <v>62</v>
      </c>
      <c r="E117" s="26">
        <v>2520</v>
      </c>
      <c r="F117" s="27"/>
      <c r="G117" s="27"/>
      <c r="H117" s="27"/>
      <c r="I117" s="27" t="s">
        <v>151</v>
      </c>
      <c r="J117" s="29"/>
      <c r="K117" s="44">
        <f>SUM(E117:F117)-SUM(G117:J117)</f>
        <v>2520</v>
      </c>
      <c r="L117" s="51"/>
      <c r="M117" s="101">
        <v>1</v>
      </c>
    </row>
    <row r="118" spans="1:13" ht="33.75" customHeight="1" thickBot="1" x14ac:dyDescent="0.25">
      <c r="D118" s="47" t="s">
        <v>18</v>
      </c>
      <c r="E118" s="82">
        <f t="shared" ref="E118:K118" si="9">SUM(E107:E117)</f>
        <v>32021</v>
      </c>
      <c r="F118" s="82">
        <f t="shared" si="9"/>
        <v>0</v>
      </c>
      <c r="G118" s="82">
        <f t="shared" si="9"/>
        <v>0</v>
      </c>
      <c r="H118" s="82">
        <f t="shared" si="9"/>
        <v>0</v>
      </c>
      <c r="I118" s="82">
        <f t="shared" si="9"/>
        <v>0</v>
      </c>
      <c r="J118" s="82">
        <f t="shared" si="9"/>
        <v>0</v>
      </c>
      <c r="K118" s="82">
        <f t="shared" si="9"/>
        <v>32021</v>
      </c>
      <c r="M118" s="98">
        <f>SUM(M107:M117)</f>
        <v>11</v>
      </c>
    </row>
    <row r="119" spans="1:13" ht="50.25" customHeight="1" x14ac:dyDescent="0.2">
      <c r="M119" s="103"/>
    </row>
    <row r="120" spans="1:13" ht="46.5" customHeight="1" x14ac:dyDescent="0.2">
      <c r="M120" s="103"/>
    </row>
    <row r="121" spans="1:13" ht="13.5" thickBot="1" x14ac:dyDescent="0.25">
      <c r="A121" s="1"/>
      <c r="B121" s="1"/>
      <c r="C121" s="1"/>
      <c r="D121" s="142" t="s">
        <v>0</v>
      </c>
      <c r="E121" s="142"/>
      <c r="F121" s="142"/>
      <c r="G121" s="142"/>
      <c r="H121" s="142"/>
      <c r="I121" s="1"/>
      <c r="J121" s="1"/>
      <c r="K121" s="2"/>
      <c r="L121" s="1"/>
      <c r="M121" s="103"/>
    </row>
    <row r="122" spans="1:13" ht="13.5" thickBot="1" x14ac:dyDescent="0.25">
      <c r="A122" s="1"/>
      <c r="B122" s="1"/>
      <c r="C122" s="1"/>
      <c r="D122" s="143" t="s">
        <v>1</v>
      </c>
      <c r="E122" s="143"/>
      <c r="F122" s="143"/>
      <c r="G122" s="143"/>
      <c r="H122" s="143"/>
      <c r="I122" s="1"/>
      <c r="J122" s="1"/>
      <c r="K122" s="2"/>
      <c r="L122" s="145" t="s">
        <v>152</v>
      </c>
      <c r="M122" s="103"/>
    </row>
    <row r="123" spans="1:13" x14ac:dyDescent="0.2">
      <c r="A123" s="1"/>
      <c r="B123" s="1"/>
      <c r="C123" s="1"/>
      <c r="D123" s="144" t="s">
        <v>244</v>
      </c>
      <c r="E123" s="144"/>
      <c r="F123" s="144"/>
      <c r="G123" s="144"/>
      <c r="H123" s="144"/>
      <c r="I123" s="1"/>
      <c r="J123" s="1"/>
      <c r="K123" s="2"/>
      <c r="L123" s="1"/>
      <c r="M123" s="103"/>
    </row>
    <row r="124" spans="1:13" x14ac:dyDescent="0.2">
      <c r="A124" s="4"/>
      <c r="B124" s="4"/>
      <c r="C124" s="5"/>
      <c r="D124" s="6"/>
      <c r="E124" s="7"/>
      <c r="F124" s="8"/>
      <c r="G124" s="9"/>
      <c r="H124" s="10"/>
      <c r="I124" s="10"/>
      <c r="J124" s="10"/>
      <c r="K124" s="11"/>
      <c r="L124" s="12"/>
      <c r="M124" s="103"/>
    </row>
    <row r="125" spans="1:13" ht="13.5" thickBot="1" x14ac:dyDescent="0.25">
      <c r="M125" s="103"/>
    </row>
    <row r="126" spans="1:13" ht="13.5" thickBot="1" x14ac:dyDescent="0.25">
      <c r="A126" s="4"/>
      <c r="B126" s="4"/>
      <c r="C126" s="5"/>
      <c r="D126" s="6"/>
      <c r="E126" s="181" t="s">
        <v>3</v>
      </c>
      <c r="F126" s="181"/>
      <c r="G126" s="182" t="s">
        <v>4</v>
      </c>
      <c r="H126" s="182"/>
      <c r="I126" s="182"/>
      <c r="J126" s="182"/>
      <c r="K126" s="11"/>
      <c r="L126" s="12"/>
      <c r="M126" s="103"/>
    </row>
    <row r="127" spans="1:13" ht="13.5" thickBot="1" x14ac:dyDescent="0.25">
      <c r="A127" s="146" t="s">
        <v>5</v>
      </c>
      <c r="B127" s="147" t="s">
        <v>6</v>
      </c>
      <c r="C127" s="148" t="s">
        <v>7</v>
      </c>
      <c r="D127" s="149" t="s">
        <v>8</v>
      </c>
      <c r="E127" s="150" t="s">
        <v>9</v>
      </c>
      <c r="F127" s="151" t="s">
        <v>10</v>
      </c>
      <c r="G127" s="150" t="s">
        <v>11</v>
      </c>
      <c r="H127" s="151" t="s">
        <v>12</v>
      </c>
      <c r="I127" s="150" t="s">
        <v>10</v>
      </c>
      <c r="J127" s="183" t="s">
        <v>13</v>
      </c>
      <c r="K127" s="184" t="s">
        <v>14</v>
      </c>
      <c r="L127" s="185" t="s">
        <v>15</v>
      </c>
      <c r="M127" s="103"/>
    </row>
    <row r="128" spans="1:13" x14ac:dyDescent="0.2">
      <c r="A128" s="194" t="s">
        <v>16</v>
      </c>
      <c r="B128" s="195"/>
      <c r="C128" s="196"/>
      <c r="D128" s="197"/>
      <c r="E128" s="198"/>
      <c r="F128" s="199"/>
      <c r="G128" s="198"/>
      <c r="H128" s="199"/>
      <c r="I128" s="198"/>
      <c r="J128" s="200"/>
      <c r="K128" s="201"/>
      <c r="L128" s="202"/>
      <c r="M128" s="103"/>
    </row>
    <row r="129" spans="1:13" ht="34.5" customHeight="1" x14ac:dyDescent="0.2">
      <c r="A129" s="104">
        <v>602</v>
      </c>
      <c r="B129" s="104" t="s">
        <v>153</v>
      </c>
      <c r="C129" s="104" t="s">
        <v>154</v>
      </c>
      <c r="D129" s="24" t="s">
        <v>62</v>
      </c>
      <c r="E129" s="26">
        <v>3585</v>
      </c>
      <c r="F129" s="27"/>
      <c r="G129" s="27"/>
      <c r="H129" s="44"/>
      <c r="I129" s="27"/>
      <c r="J129" s="27"/>
      <c r="K129" s="44">
        <f t="shared" ref="K129:K140" si="10">SUM(E129:F129)-SUM(G129:J129)</f>
        <v>3585</v>
      </c>
      <c r="L129" s="79"/>
      <c r="M129" s="103">
        <v>1</v>
      </c>
    </row>
    <row r="130" spans="1:13" ht="33.75" customHeight="1" x14ac:dyDescent="0.2">
      <c r="A130" s="104">
        <v>102</v>
      </c>
      <c r="B130" s="104" t="s">
        <v>155</v>
      </c>
      <c r="C130" s="104" t="s">
        <v>156</v>
      </c>
      <c r="D130" s="24" t="s">
        <v>62</v>
      </c>
      <c r="E130" s="26">
        <v>2753</v>
      </c>
      <c r="F130" s="27"/>
      <c r="G130" s="27"/>
      <c r="H130" s="44"/>
      <c r="I130" s="27"/>
      <c r="J130" s="27"/>
      <c r="K130" s="44">
        <f t="shared" si="10"/>
        <v>2753</v>
      </c>
      <c r="L130" s="79"/>
      <c r="M130" s="103">
        <v>1</v>
      </c>
    </row>
    <row r="131" spans="1:13" ht="33.75" customHeight="1" x14ac:dyDescent="0.2">
      <c r="A131" s="104">
        <v>102</v>
      </c>
      <c r="B131" s="104" t="s">
        <v>157</v>
      </c>
      <c r="C131" s="104" t="s">
        <v>158</v>
      </c>
      <c r="D131" s="24" t="s">
        <v>21</v>
      </c>
      <c r="E131" s="26">
        <v>6115</v>
      </c>
      <c r="F131" s="27"/>
      <c r="G131" s="27"/>
      <c r="H131" s="44"/>
      <c r="I131" s="27"/>
      <c r="J131" s="27"/>
      <c r="K131" s="44">
        <f t="shared" si="10"/>
        <v>6115</v>
      </c>
      <c r="L131" s="79"/>
      <c r="M131" s="103">
        <v>1</v>
      </c>
    </row>
    <row r="132" spans="1:13" ht="33.75" customHeight="1" x14ac:dyDescent="0.2">
      <c r="A132" s="104">
        <v>102</v>
      </c>
      <c r="B132" s="104" t="s">
        <v>159</v>
      </c>
      <c r="C132" s="104" t="s">
        <v>160</v>
      </c>
      <c r="D132" s="24" t="s">
        <v>55</v>
      </c>
      <c r="E132" s="26">
        <v>3824</v>
      </c>
      <c r="F132" s="27"/>
      <c r="G132" s="27"/>
      <c r="H132" s="44"/>
      <c r="I132" s="27"/>
      <c r="J132" s="27"/>
      <c r="K132" s="44">
        <f t="shared" si="10"/>
        <v>3824</v>
      </c>
      <c r="L132" s="79"/>
      <c r="M132" s="103">
        <v>1</v>
      </c>
    </row>
    <row r="133" spans="1:13" ht="33.75" customHeight="1" x14ac:dyDescent="0.2">
      <c r="A133" s="104">
        <v>102</v>
      </c>
      <c r="B133" s="104" t="s">
        <v>161</v>
      </c>
      <c r="C133" s="104" t="s">
        <v>162</v>
      </c>
      <c r="D133" s="24" t="s">
        <v>55</v>
      </c>
      <c r="E133" s="26">
        <v>1872</v>
      </c>
      <c r="F133" s="27"/>
      <c r="G133" s="27"/>
      <c r="H133" s="44">
        <v>180</v>
      </c>
      <c r="I133" s="105"/>
      <c r="J133" s="27"/>
      <c r="K133" s="44">
        <f t="shared" si="10"/>
        <v>1692</v>
      </c>
      <c r="L133" s="79"/>
      <c r="M133" s="103">
        <v>1</v>
      </c>
    </row>
    <row r="134" spans="1:13" ht="33.75" customHeight="1" x14ac:dyDescent="0.2">
      <c r="A134" s="104">
        <v>102</v>
      </c>
      <c r="B134" s="104" t="s">
        <v>163</v>
      </c>
      <c r="C134" s="104" t="s">
        <v>164</v>
      </c>
      <c r="D134" s="24" t="s">
        <v>55</v>
      </c>
      <c r="E134" s="26">
        <v>2719</v>
      </c>
      <c r="F134" s="27"/>
      <c r="G134" s="27"/>
      <c r="H134" s="44"/>
      <c r="I134" s="27"/>
      <c r="J134" s="27"/>
      <c r="K134" s="44">
        <f t="shared" si="10"/>
        <v>2719</v>
      </c>
      <c r="L134" s="79"/>
      <c r="M134" s="103">
        <v>1</v>
      </c>
    </row>
    <row r="135" spans="1:13" ht="33.75" customHeight="1" x14ac:dyDescent="0.2">
      <c r="A135" s="104">
        <v>102</v>
      </c>
      <c r="B135" s="104" t="s">
        <v>165</v>
      </c>
      <c r="C135" s="104" t="s">
        <v>166</v>
      </c>
      <c r="D135" s="24" t="s">
        <v>55</v>
      </c>
      <c r="E135" s="26">
        <v>1395</v>
      </c>
      <c r="F135" s="27"/>
      <c r="G135" s="27"/>
      <c r="H135" s="44"/>
      <c r="I135" s="27"/>
      <c r="J135" s="27"/>
      <c r="K135" s="44">
        <f t="shared" si="10"/>
        <v>1395</v>
      </c>
      <c r="L135" s="79"/>
      <c r="M135" s="103">
        <v>1</v>
      </c>
    </row>
    <row r="136" spans="1:13" ht="33.75" customHeight="1" x14ac:dyDescent="0.2">
      <c r="A136" s="104">
        <v>602</v>
      </c>
      <c r="B136" s="104" t="s">
        <v>167</v>
      </c>
      <c r="C136" s="104" t="s">
        <v>168</v>
      </c>
      <c r="D136" s="24" t="s">
        <v>62</v>
      </c>
      <c r="E136" s="26">
        <v>6784</v>
      </c>
      <c r="F136" s="53"/>
      <c r="G136" s="53"/>
      <c r="H136" s="44"/>
      <c r="I136" s="53"/>
      <c r="J136" s="53"/>
      <c r="K136" s="44">
        <f t="shared" si="10"/>
        <v>6784</v>
      </c>
      <c r="L136" s="104"/>
      <c r="M136" s="103">
        <v>1</v>
      </c>
    </row>
    <row r="137" spans="1:13" ht="33.75" customHeight="1" x14ac:dyDescent="0.2">
      <c r="A137" s="104">
        <v>102</v>
      </c>
      <c r="B137" s="104" t="s">
        <v>169</v>
      </c>
      <c r="C137" s="104" t="s">
        <v>170</v>
      </c>
      <c r="D137" s="24" t="s">
        <v>62</v>
      </c>
      <c r="E137" s="26">
        <v>2375</v>
      </c>
      <c r="F137" s="53"/>
      <c r="G137" s="53"/>
      <c r="H137" s="44"/>
      <c r="I137" s="53"/>
      <c r="J137" s="53"/>
      <c r="K137" s="44">
        <f t="shared" si="10"/>
        <v>2375</v>
      </c>
      <c r="L137" s="104"/>
      <c r="M137" s="103">
        <v>1</v>
      </c>
    </row>
    <row r="138" spans="1:13" ht="33.75" customHeight="1" x14ac:dyDescent="0.2">
      <c r="A138" s="104">
        <v>102</v>
      </c>
      <c r="B138" s="104" t="s">
        <v>171</v>
      </c>
      <c r="C138" s="104" t="s">
        <v>172</v>
      </c>
      <c r="D138" s="24" t="s">
        <v>62</v>
      </c>
      <c r="E138" s="26">
        <v>3457</v>
      </c>
      <c r="F138" s="53"/>
      <c r="G138" s="53"/>
      <c r="H138" s="44"/>
      <c r="I138" s="53"/>
      <c r="J138" s="53"/>
      <c r="K138" s="44">
        <f t="shared" si="10"/>
        <v>3457</v>
      </c>
      <c r="L138" s="104"/>
      <c r="M138" s="103">
        <v>1</v>
      </c>
    </row>
    <row r="139" spans="1:13" ht="33.75" customHeight="1" x14ac:dyDescent="0.2">
      <c r="A139" s="104">
        <v>102</v>
      </c>
      <c r="B139" s="104" t="s">
        <v>173</v>
      </c>
      <c r="C139" s="104" t="s">
        <v>174</v>
      </c>
      <c r="D139" s="24" t="s">
        <v>62</v>
      </c>
      <c r="E139" s="26">
        <v>2176</v>
      </c>
      <c r="F139" s="53"/>
      <c r="G139" s="53"/>
      <c r="H139" s="44"/>
      <c r="I139" s="53"/>
      <c r="J139" s="53"/>
      <c r="K139" s="44">
        <f t="shared" si="10"/>
        <v>2176</v>
      </c>
      <c r="L139" s="104"/>
      <c r="M139" s="103">
        <v>1</v>
      </c>
    </row>
    <row r="140" spans="1:13" ht="33.75" customHeight="1" x14ac:dyDescent="0.2">
      <c r="A140" s="104">
        <v>102</v>
      </c>
      <c r="B140" s="104" t="s">
        <v>175</v>
      </c>
      <c r="C140" s="104" t="s">
        <v>176</v>
      </c>
      <c r="D140" s="24" t="s">
        <v>62</v>
      </c>
      <c r="E140" s="26">
        <v>4990</v>
      </c>
      <c r="F140" s="53"/>
      <c r="G140" s="53"/>
      <c r="H140" s="44"/>
      <c r="I140" s="53"/>
      <c r="J140" s="53"/>
      <c r="K140" s="44">
        <f t="shared" si="10"/>
        <v>4990</v>
      </c>
      <c r="L140" s="104"/>
      <c r="M140" s="103">
        <v>1</v>
      </c>
    </row>
    <row r="141" spans="1:13" ht="13.5" thickBot="1" x14ac:dyDescent="0.25">
      <c r="D141" s="47" t="s">
        <v>18</v>
      </c>
      <c r="E141" s="82">
        <f>SUM(E129:E140)</f>
        <v>42045</v>
      </c>
      <c r="F141" s="82">
        <f t="shared" ref="F141:K141" si="11">SUM(F129:F140)</f>
        <v>0</v>
      </c>
      <c r="G141" s="82">
        <f t="shared" si="11"/>
        <v>0</v>
      </c>
      <c r="H141" s="82">
        <f t="shared" si="11"/>
        <v>180</v>
      </c>
      <c r="I141" s="82">
        <f t="shared" si="11"/>
        <v>0</v>
      </c>
      <c r="J141" s="82">
        <f t="shared" si="11"/>
        <v>0</v>
      </c>
      <c r="K141" s="82">
        <f t="shared" si="11"/>
        <v>41865</v>
      </c>
      <c r="M141" s="98">
        <f>SUM(M129:M140)</f>
        <v>12</v>
      </c>
    </row>
    <row r="142" spans="1:13" x14ac:dyDescent="0.2">
      <c r="D142" s="61"/>
      <c r="E142" s="106"/>
      <c r="F142" s="106"/>
      <c r="G142" s="106"/>
      <c r="H142" s="106"/>
      <c r="I142" s="106"/>
      <c r="J142" s="106"/>
      <c r="K142" s="106"/>
      <c r="M142" s="103"/>
    </row>
    <row r="143" spans="1:13" ht="90" customHeight="1" x14ac:dyDescent="0.2">
      <c r="D143" s="61"/>
      <c r="E143" s="106"/>
      <c r="F143" s="106"/>
      <c r="G143" s="106"/>
      <c r="H143" s="106"/>
      <c r="I143" s="106"/>
      <c r="J143" s="106"/>
      <c r="K143" s="106"/>
      <c r="M143" s="103"/>
    </row>
    <row r="144" spans="1:13" ht="13.5" thickBot="1" x14ac:dyDescent="0.25">
      <c r="A144" s="1"/>
      <c r="B144" s="1"/>
      <c r="C144" s="1"/>
      <c r="D144" s="142" t="s">
        <v>0</v>
      </c>
      <c r="E144" s="142"/>
      <c r="F144" s="142"/>
      <c r="G144" s="142"/>
      <c r="H144" s="142"/>
      <c r="I144" s="1"/>
      <c r="J144" s="1"/>
      <c r="K144" s="2"/>
      <c r="L144" s="1"/>
      <c r="M144" s="103"/>
    </row>
    <row r="145" spans="1:13" ht="13.5" thickBot="1" x14ac:dyDescent="0.25">
      <c r="A145" s="1"/>
      <c r="B145" s="1"/>
      <c r="C145" s="1"/>
      <c r="D145" s="143" t="s">
        <v>1</v>
      </c>
      <c r="E145" s="143"/>
      <c r="F145" s="143"/>
      <c r="G145" s="143"/>
      <c r="H145" s="143"/>
      <c r="I145" s="1"/>
      <c r="J145" s="1"/>
      <c r="K145" s="2"/>
      <c r="L145" s="145" t="s">
        <v>177</v>
      </c>
      <c r="M145" s="103"/>
    </row>
    <row r="146" spans="1:13" x14ac:dyDescent="0.2">
      <c r="A146" s="1"/>
      <c r="B146" s="1"/>
      <c r="C146" s="1"/>
      <c r="D146" s="144" t="s">
        <v>244</v>
      </c>
      <c r="E146" s="144"/>
      <c r="F146" s="144"/>
      <c r="G146" s="144"/>
      <c r="H146" s="144"/>
      <c r="I146" s="1"/>
      <c r="J146" s="1"/>
      <c r="K146" s="2"/>
      <c r="L146" s="1"/>
      <c r="M146" s="103"/>
    </row>
    <row r="147" spans="1:13" x14ac:dyDescent="0.2">
      <c r="A147" s="4"/>
      <c r="B147" s="4"/>
      <c r="C147" s="5"/>
      <c r="D147" s="6"/>
      <c r="E147" s="7"/>
      <c r="F147" s="8"/>
      <c r="G147" s="9"/>
      <c r="H147" s="10"/>
      <c r="I147" s="10"/>
      <c r="J147" s="10"/>
      <c r="K147" s="11"/>
      <c r="L147" s="12"/>
      <c r="M147" s="103"/>
    </row>
    <row r="148" spans="1:13" ht="13.5" thickBot="1" x14ac:dyDescent="0.25">
      <c r="M148" s="103"/>
    </row>
    <row r="149" spans="1:13" ht="13.5" thickBot="1" x14ac:dyDescent="0.25">
      <c r="A149" s="4"/>
      <c r="B149" s="4"/>
      <c r="C149" s="5"/>
      <c r="D149" s="6"/>
      <c r="E149" s="181" t="s">
        <v>3</v>
      </c>
      <c r="F149" s="181"/>
      <c r="G149" s="182" t="s">
        <v>4</v>
      </c>
      <c r="H149" s="182"/>
      <c r="I149" s="182"/>
      <c r="J149" s="182"/>
      <c r="K149" s="11"/>
      <c r="L149" s="12"/>
      <c r="M149" s="103"/>
    </row>
    <row r="150" spans="1:13" ht="13.5" thickBot="1" x14ac:dyDescent="0.25">
      <c r="A150" s="146" t="s">
        <v>5</v>
      </c>
      <c r="B150" s="147" t="s">
        <v>6</v>
      </c>
      <c r="C150" s="148" t="s">
        <v>7</v>
      </c>
      <c r="D150" s="149" t="s">
        <v>8</v>
      </c>
      <c r="E150" s="150" t="s">
        <v>9</v>
      </c>
      <c r="F150" s="151" t="s">
        <v>10</v>
      </c>
      <c r="G150" s="150" t="s">
        <v>11</v>
      </c>
      <c r="H150" s="151" t="s">
        <v>12</v>
      </c>
      <c r="I150" s="150" t="s">
        <v>10</v>
      </c>
      <c r="J150" s="183" t="s">
        <v>13</v>
      </c>
      <c r="K150" s="184" t="s">
        <v>14</v>
      </c>
      <c r="L150" s="185" t="s">
        <v>15</v>
      </c>
      <c r="M150" s="103"/>
    </row>
    <row r="151" spans="1:13" x14ac:dyDescent="0.2">
      <c r="A151" s="194" t="s">
        <v>16</v>
      </c>
      <c r="B151" s="195"/>
      <c r="C151" s="196"/>
      <c r="D151" s="197"/>
      <c r="E151" s="198"/>
      <c r="F151" s="199"/>
      <c r="G151" s="198"/>
      <c r="H151" s="199"/>
      <c r="I151" s="198"/>
      <c r="J151" s="200"/>
      <c r="K151" s="201"/>
      <c r="L151" s="202"/>
      <c r="M151" s="103"/>
    </row>
    <row r="152" spans="1:13" ht="36.75" customHeight="1" x14ac:dyDescent="0.2">
      <c r="A152" s="104">
        <v>102</v>
      </c>
      <c r="B152" s="104" t="s">
        <v>178</v>
      </c>
      <c r="C152" s="104" t="s">
        <v>179</v>
      </c>
      <c r="D152" s="24" t="s">
        <v>62</v>
      </c>
      <c r="E152" s="26">
        <v>3006</v>
      </c>
      <c r="F152" s="27"/>
      <c r="G152" s="27"/>
      <c r="H152" s="27"/>
      <c r="I152" s="27"/>
      <c r="J152" s="27"/>
      <c r="K152" s="44">
        <f t="shared" ref="K152:K163" si="12">SUM(E152:F152)-SUM(G152:J152)</f>
        <v>3006</v>
      </c>
      <c r="L152" s="79"/>
      <c r="M152" s="103">
        <v>1</v>
      </c>
    </row>
    <row r="153" spans="1:13" ht="34.5" customHeight="1" x14ac:dyDescent="0.2">
      <c r="A153" s="104">
        <v>102</v>
      </c>
      <c r="B153" s="104" t="s">
        <v>180</v>
      </c>
      <c r="C153" s="104" t="s">
        <v>181</v>
      </c>
      <c r="D153" s="24" t="s">
        <v>62</v>
      </c>
      <c r="E153" s="26">
        <v>2994</v>
      </c>
      <c r="F153" s="27"/>
      <c r="G153" s="27"/>
      <c r="H153" s="27"/>
      <c r="I153" s="27"/>
      <c r="J153" s="27"/>
      <c r="K153" s="44">
        <f t="shared" si="12"/>
        <v>2994</v>
      </c>
      <c r="L153" s="79"/>
      <c r="M153" s="103">
        <v>1</v>
      </c>
    </row>
    <row r="154" spans="1:13" ht="35.25" customHeight="1" x14ac:dyDescent="0.2">
      <c r="A154" s="104">
        <v>602</v>
      </c>
      <c r="B154" s="104" t="s">
        <v>182</v>
      </c>
      <c r="C154" s="104" t="s">
        <v>183</v>
      </c>
      <c r="D154" s="24" t="s">
        <v>62</v>
      </c>
      <c r="E154" s="26">
        <v>6077</v>
      </c>
      <c r="F154" s="27"/>
      <c r="G154" s="27"/>
      <c r="H154" s="27"/>
      <c r="I154" s="27"/>
      <c r="J154" s="27"/>
      <c r="K154" s="44">
        <f t="shared" si="12"/>
        <v>6077</v>
      </c>
      <c r="L154" s="79"/>
      <c r="M154" s="103">
        <v>1</v>
      </c>
    </row>
    <row r="155" spans="1:13" ht="33" customHeight="1" x14ac:dyDescent="0.2">
      <c r="A155" s="104">
        <v>102</v>
      </c>
      <c r="B155" s="104" t="s">
        <v>184</v>
      </c>
      <c r="C155" s="104" t="s">
        <v>185</v>
      </c>
      <c r="D155" s="24" t="s">
        <v>62</v>
      </c>
      <c r="E155" s="26">
        <v>3627</v>
      </c>
      <c r="F155" s="27"/>
      <c r="G155" s="27"/>
      <c r="H155" s="27"/>
      <c r="I155" s="27"/>
      <c r="J155" s="27"/>
      <c r="K155" s="44">
        <f t="shared" si="12"/>
        <v>3627</v>
      </c>
      <c r="L155" s="79"/>
      <c r="M155" s="103">
        <v>1</v>
      </c>
    </row>
    <row r="156" spans="1:13" ht="36" customHeight="1" x14ac:dyDescent="0.2">
      <c r="A156" s="104">
        <v>102</v>
      </c>
      <c r="B156" s="104" t="s">
        <v>186</v>
      </c>
      <c r="C156" s="104" t="s">
        <v>187</v>
      </c>
      <c r="D156" s="24" t="s">
        <v>62</v>
      </c>
      <c r="E156" s="26">
        <v>2880</v>
      </c>
      <c r="F156" s="27"/>
      <c r="G156" s="27"/>
      <c r="H156" s="27"/>
      <c r="I156" s="27"/>
      <c r="J156" s="27"/>
      <c r="K156" s="44">
        <f t="shared" si="12"/>
        <v>2880</v>
      </c>
      <c r="L156" s="79"/>
      <c r="M156" s="103">
        <v>1</v>
      </c>
    </row>
    <row r="157" spans="1:13" ht="31.5" customHeight="1" x14ac:dyDescent="0.2">
      <c r="A157" s="104">
        <v>102</v>
      </c>
      <c r="B157" s="104" t="s">
        <v>188</v>
      </c>
      <c r="C157" s="104" t="s">
        <v>189</v>
      </c>
      <c r="D157" s="24" t="s">
        <v>62</v>
      </c>
      <c r="E157" s="26">
        <v>6909</v>
      </c>
      <c r="F157" s="27"/>
      <c r="G157" s="27"/>
      <c r="H157" s="27"/>
      <c r="I157" s="27"/>
      <c r="J157" s="27"/>
      <c r="K157" s="44">
        <f t="shared" si="12"/>
        <v>6909</v>
      </c>
      <c r="L157" s="79"/>
      <c r="M157" s="103">
        <v>1</v>
      </c>
    </row>
    <row r="158" spans="1:13" ht="39.75" customHeight="1" x14ac:dyDescent="0.2">
      <c r="A158" s="104">
        <v>102</v>
      </c>
      <c r="B158" s="104" t="s">
        <v>190</v>
      </c>
      <c r="C158" s="104" t="s">
        <v>191</v>
      </c>
      <c r="D158" s="24" t="s">
        <v>62</v>
      </c>
      <c r="E158" s="26">
        <v>4243</v>
      </c>
      <c r="F158" s="27"/>
      <c r="G158" s="27"/>
      <c r="H158" s="27"/>
      <c r="I158" s="27"/>
      <c r="J158" s="27"/>
      <c r="K158" s="44">
        <f t="shared" si="12"/>
        <v>4243</v>
      </c>
      <c r="L158" s="79"/>
      <c r="M158" s="103">
        <v>1</v>
      </c>
    </row>
    <row r="159" spans="1:13" ht="39.75" customHeight="1" x14ac:dyDescent="0.2">
      <c r="A159" s="104">
        <v>102</v>
      </c>
      <c r="B159" s="104" t="s">
        <v>192</v>
      </c>
      <c r="C159" s="104" t="s">
        <v>193</v>
      </c>
      <c r="D159" s="24" t="s">
        <v>62</v>
      </c>
      <c r="E159" s="26">
        <v>4645</v>
      </c>
      <c r="F159" s="27"/>
      <c r="G159" s="27"/>
      <c r="H159" s="27"/>
      <c r="I159" s="27"/>
      <c r="J159" s="27"/>
      <c r="K159" s="44">
        <f t="shared" si="12"/>
        <v>4645</v>
      </c>
      <c r="L159" s="79"/>
      <c r="M159" s="103">
        <v>1</v>
      </c>
    </row>
    <row r="160" spans="1:13" ht="39.75" customHeight="1" x14ac:dyDescent="0.2">
      <c r="A160" s="104">
        <v>102</v>
      </c>
      <c r="B160" s="104" t="s">
        <v>194</v>
      </c>
      <c r="C160" s="104" t="s">
        <v>195</v>
      </c>
      <c r="D160" s="24" t="s">
        <v>62</v>
      </c>
      <c r="E160" s="26">
        <v>2910</v>
      </c>
      <c r="F160" s="27"/>
      <c r="G160" s="27"/>
      <c r="H160" s="27"/>
      <c r="I160" s="27"/>
      <c r="J160" s="27"/>
      <c r="K160" s="44">
        <f t="shared" si="12"/>
        <v>2910</v>
      </c>
      <c r="L160" s="79"/>
      <c r="M160" s="103">
        <v>1</v>
      </c>
    </row>
    <row r="161" spans="1:13" ht="39.75" customHeight="1" x14ac:dyDescent="0.2">
      <c r="A161" s="104">
        <v>102</v>
      </c>
      <c r="B161" s="104" t="s">
        <v>196</v>
      </c>
      <c r="C161" s="104" t="s">
        <v>197</v>
      </c>
      <c r="D161" s="24" t="s">
        <v>55</v>
      </c>
      <c r="E161" s="26">
        <v>1224</v>
      </c>
      <c r="F161" s="27"/>
      <c r="G161" s="27"/>
      <c r="H161" s="27"/>
      <c r="I161" s="27"/>
      <c r="J161" s="27"/>
      <c r="K161" s="44">
        <f>SUM(E161:F161)-SUM(G161:J161)</f>
        <v>1224</v>
      </c>
      <c r="L161" s="79"/>
      <c r="M161" s="103">
        <v>1</v>
      </c>
    </row>
    <row r="162" spans="1:13" ht="39.75" customHeight="1" x14ac:dyDescent="0.2">
      <c r="A162" s="104">
        <v>102</v>
      </c>
      <c r="B162" s="104" t="s">
        <v>198</v>
      </c>
      <c r="C162" s="104" t="s">
        <v>199</v>
      </c>
      <c r="D162" s="24" t="s">
        <v>55</v>
      </c>
      <c r="E162" s="26">
        <v>2835</v>
      </c>
      <c r="F162" s="27"/>
      <c r="G162" s="27"/>
      <c r="H162" s="27"/>
      <c r="I162" s="27"/>
      <c r="J162" s="27"/>
      <c r="K162" s="44">
        <f t="shared" si="12"/>
        <v>2835</v>
      </c>
      <c r="L162" s="79"/>
      <c r="M162" s="103">
        <v>1</v>
      </c>
    </row>
    <row r="163" spans="1:13" ht="39.75" customHeight="1" x14ac:dyDescent="0.2">
      <c r="A163" s="104">
        <v>602</v>
      </c>
      <c r="B163" s="104" t="s">
        <v>200</v>
      </c>
      <c r="C163" s="104" t="s">
        <v>201</v>
      </c>
      <c r="D163" s="24" t="s">
        <v>55</v>
      </c>
      <c r="E163" s="26">
        <v>1870</v>
      </c>
      <c r="F163" s="27"/>
      <c r="G163" s="27"/>
      <c r="H163" s="27"/>
      <c r="I163" s="27"/>
      <c r="J163" s="27"/>
      <c r="K163" s="44">
        <f t="shared" si="12"/>
        <v>1870</v>
      </c>
      <c r="L163" s="79"/>
      <c r="M163" s="103">
        <v>1</v>
      </c>
    </row>
    <row r="164" spans="1:13" ht="13.5" thickBot="1" x14ac:dyDescent="0.25">
      <c r="A164" s="107"/>
      <c r="B164" s="107"/>
      <c r="C164" s="107"/>
      <c r="D164" s="47" t="s">
        <v>18</v>
      </c>
      <c r="E164" s="82">
        <f t="shared" ref="E164:K164" si="13">SUM(E152:E163)</f>
        <v>43220</v>
      </c>
      <c r="F164" s="82">
        <f t="shared" si="13"/>
        <v>0</v>
      </c>
      <c r="G164" s="82">
        <f t="shared" si="13"/>
        <v>0</v>
      </c>
      <c r="H164" s="82">
        <f t="shared" si="13"/>
        <v>0</v>
      </c>
      <c r="I164" s="82">
        <f t="shared" si="13"/>
        <v>0</v>
      </c>
      <c r="J164" s="82">
        <f t="shared" si="13"/>
        <v>0</v>
      </c>
      <c r="K164" s="82">
        <f t="shared" si="13"/>
        <v>43220</v>
      </c>
      <c r="L164" s="81"/>
      <c r="M164" s="103">
        <f>SUM(M152:M163)</f>
        <v>12</v>
      </c>
    </row>
    <row r="165" spans="1:13" x14ac:dyDescent="0.2">
      <c r="D165" s="61"/>
      <c r="E165" s="106"/>
      <c r="F165" s="106"/>
      <c r="G165" s="106"/>
      <c r="H165" s="106"/>
      <c r="I165" s="106"/>
      <c r="J165" s="106"/>
      <c r="K165" s="106"/>
      <c r="M165" s="103"/>
    </row>
    <row r="166" spans="1:13" ht="15.75" customHeight="1" x14ac:dyDescent="0.2">
      <c r="D166" s="61"/>
      <c r="E166" s="106"/>
      <c r="F166" s="106"/>
      <c r="G166" s="106"/>
      <c r="H166" s="106"/>
      <c r="I166" s="106"/>
      <c r="J166" s="106"/>
      <c r="K166" s="106"/>
      <c r="M166" s="103"/>
    </row>
    <row r="167" spans="1:13" ht="15" customHeight="1" x14ac:dyDescent="0.2">
      <c r="D167" s="61"/>
      <c r="E167" s="106"/>
      <c r="F167" s="106"/>
      <c r="G167" s="106"/>
      <c r="H167" s="106"/>
      <c r="I167" s="106"/>
      <c r="J167" s="106"/>
      <c r="K167" s="106"/>
      <c r="M167" s="103"/>
    </row>
    <row r="168" spans="1:13" ht="12" customHeight="1" x14ac:dyDescent="0.2">
      <c r="D168" s="61"/>
      <c r="E168" s="106"/>
      <c r="F168" s="106"/>
      <c r="G168" s="106"/>
      <c r="H168" s="106"/>
      <c r="I168" s="106"/>
      <c r="J168" s="106"/>
      <c r="K168" s="106"/>
      <c r="M168" s="103"/>
    </row>
    <row r="169" spans="1:13" x14ac:dyDescent="0.2">
      <c r="D169" s="61"/>
      <c r="E169" s="106"/>
      <c r="F169" s="106"/>
      <c r="G169" s="106"/>
      <c r="H169" s="106"/>
      <c r="I169" s="106"/>
      <c r="J169" s="106"/>
      <c r="K169" s="106"/>
      <c r="M169" s="103"/>
    </row>
    <row r="170" spans="1:13" ht="13.5" thickBot="1" x14ac:dyDescent="0.25">
      <c r="A170" s="1"/>
      <c r="B170" s="1"/>
      <c r="C170" s="1"/>
      <c r="D170" s="142" t="s">
        <v>0</v>
      </c>
      <c r="E170" s="142"/>
      <c r="F170" s="142"/>
      <c r="G170" s="142"/>
      <c r="H170" s="142"/>
      <c r="I170" s="1"/>
      <c r="J170" s="1"/>
      <c r="K170" s="2"/>
      <c r="L170" s="1"/>
      <c r="M170" s="103"/>
    </row>
    <row r="171" spans="1:13" ht="13.5" thickBot="1" x14ac:dyDescent="0.25">
      <c r="A171" s="1"/>
      <c r="B171" s="1"/>
      <c r="C171" s="1"/>
      <c r="D171" s="143" t="s">
        <v>1</v>
      </c>
      <c r="E171" s="143"/>
      <c r="F171" s="143"/>
      <c r="G171" s="143"/>
      <c r="H171" s="143"/>
      <c r="I171" s="1"/>
      <c r="J171" s="1"/>
      <c r="K171" s="2"/>
      <c r="L171" s="3" t="s">
        <v>202</v>
      </c>
      <c r="M171" s="103"/>
    </row>
    <row r="172" spans="1:13" x14ac:dyDescent="0.2">
      <c r="A172" s="1"/>
      <c r="B172" s="1"/>
      <c r="C172" s="1"/>
      <c r="D172" s="144" t="s">
        <v>244</v>
      </c>
      <c r="E172" s="144"/>
      <c r="F172" s="144"/>
      <c r="G172" s="144"/>
      <c r="H172" s="144"/>
      <c r="I172" s="1"/>
      <c r="J172" s="1"/>
      <c r="K172" s="2"/>
      <c r="L172" s="1"/>
      <c r="M172" s="103"/>
    </row>
    <row r="173" spans="1:13" x14ac:dyDescent="0.2">
      <c r="A173" s="4"/>
      <c r="B173" s="4"/>
      <c r="C173" s="5"/>
      <c r="D173" s="6"/>
      <c r="E173" s="7"/>
      <c r="F173" s="8"/>
      <c r="G173" s="9"/>
      <c r="H173" s="10"/>
      <c r="I173" s="10"/>
      <c r="J173" s="10"/>
      <c r="K173" s="11"/>
      <c r="L173" s="12"/>
      <c r="M173" s="103"/>
    </row>
    <row r="174" spans="1:13" ht="13.5" thickBot="1" x14ac:dyDescent="0.25">
      <c r="M174" s="103"/>
    </row>
    <row r="175" spans="1:13" ht="13.5" thickBot="1" x14ac:dyDescent="0.25">
      <c r="A175" s="4"/>
      <c r="B175" s="4"/>
      <c r="C175" s="5"/>
      <c r="D175" s="6"/>
      <c r="E175" s="181" t="s">
        <v>3</v>
      </c>
      <c r="F175" s="181"/>
      <c r="G175" s="182" t="s">
        <v>4</v>
      </c>
      <c r="H175" s="182"/>
      <c r="I175" s="182"/>
      <c r="J175" s="182"/>
      <c r="K175" s="11"/>
      <c r="L175" s="12"/>
      <c r="M175" s="103"/>
    </row>
    <row r="176" spans="1:13" ht="13.5" customHeight="1" thickBot="1" x14ac:dyDescent="0.25">
      <c r="A176" s="146" t="s">
        <v>5</v>
      </c>
      <c r="B176" s="147" t="s">
        <v>6</v>
      </c>
      <c r="C176" s="148" t="s">
        <v>7</v>
      </c>
      <c r="D176" s="149" t="s">
        <v>8</v>
      </c>
      <c r="E176" s="150" t="s">
        <v>9</v>
      </c>
      <c r="F176" s="151" t="s">
        <v>10</v>
      </c>
      <c r="G176" s="150" t="s">
        <v>11</v>
      </c>
      <c r="H176" s="151" t="s">
        <v>12</v>
      </c>
      <c r="I176" s="150" t="s">
        <v>10</v>
      </c>
      <c r="J176" s="183" t="s">
        <v>13</v>
      </c>
      <c r="K176" s="184" t="s">
        <v>14</v>
      </c>
      <c r="L176" s="185" t="s">
        <v>15</v>
      </c>
      <c r="M176" s="103"/>
    </row>
    <row r="177" spans="1:15" x14ac:dyDescent="0.2">
      <c r="A177" s="194" t="s">
        <v>16</v>
      </c>
      <c r="B177" s="195"/>
      <c r="C177" s="196"/>
      <c r="D177" s="197"/>
      <c r="E177" s="198"/>
      <c r="F177" s="199"/>
      <c r="G177" s="198"/>
      <c r="H177" s="199"/>
      <c r="I177" s="198"/>
      <c r="J177" s="200"/>
      <c r="K177" s="201"/>
      <c r="L177" s="202"/>
      <c r="M177" s="103"/>
    </row>
    <row r="178" spans="1:15" ht="39.75" customHeight="1" x14ac:dyDescent="0.2">
      <c r="A178" s="104">
        <v>602</v>
      </c>
      <c r="B178" s="104" t="s">
        <v>203</v>
      </c>
      <c r="C178" s="104" t="s">
        <v>204</v>
      </c>
      <c r="D178" s="24" t="s">
        <v>62</v>
      </c>
      <c r="E178" s="26">
        <v>6009</v>
      </c>
      <c r="F178" s="27"/>
      <c r="G178" s="27"/>
      <c r="H178" s="44"/>
      <c r="I178" s="27"/>
      <c r="J178" s="27"/>
      <c r="K178" s="44">
        <f>SUM(E178:F178)-SUM(G178:J178)</f>
        <v>6009</v>
      </c>
      <c r="L178" s="79"/>
      <c r="M178" s="103">
        <v>1</v>
      </c>
    </row>
    <row r="179" spans="1:15" ht="39.75" customHeight="1" x14ac:dyDescent="0.2">
      <c r="A179" s="104">
        <v>102</v>
      </c>
      <c r="B179" s="104" t="s">
        <v>205</v>
      </c>
      <c r="C179" s="104" t="s">
        <v>206</v>
      </c>
      <c r="D179" s="24" t="s">
        <v>62</v>
      </c>
      <c r="E179" s="26">
        <v>4322</v>
      </c>
      <c r="F179" s="27"/>
      <c r="G179" s="27"/>
      <c r="H179" s="44"/>
      <c r="I179" s="27"/>
      <c r="J179" s="27"/>
      <c r="K179" s="44">
        <f>SUM(E179:F179)-SUM(G179:J179)</f>
        <v>4322</v>
      </c>
      <c r="L179" s="79"/>
      <c r="M179" s="103">
        <v>1</v>
      </c>
    </row>
    <row r="180" spans="1:15" ht="39.75" customHeight="1" x14ac:dyDescent="0.2">
      <c r="A180" s="104">
        <v>102</v>
      </c>
      <c r="B180" s="104" t="s">
        <v>207</v>
      </c>
      <c r="C180" s="104" t="s">
        <v>208</v>
      </c>
      <c r="D180" s="24" t="s">
        <v>62</v>
      </c>
      <c r="E180" s="26">
        <v>2176</v>
      </c>
      <c r="F180" s="27"/>
      <c r="G180" s="27"/>
      <c r="H180" s="44"/>
      <c r="I180" s="27"/>
      <c r="J180" s="27"/>
      <c r="K180" s="44">
        <f>SUM(E180:F180)-SUM(G180:J180)</f>
        <v>2176</v>
      </c>
      <c r="L180" s="79"/>
      <c r="M180" s="103">
        <v>1</v>
      </c>
    </row>
    <row r="181" spans="1:15" ht="39.75" customHeight="1" x14ac:dyDescent="0.2">
      <c r="A181" s="104">
        <v>102</v>
      </c>
      <c r="B181" s="104" t="s">
        <v>209</v>
      </c>
      <c r="C181" s="104" t="s">
        <v>210</v>
      </c>
      <c r="D181" s="24" t="s">
        <v>55</v>
      </c>
      <c r="E181" s="26">
        <v>4798</v>
      </c>
      <c r="F181" s="27"/>
      <c r="G181" s="27"/>
      <c r="H181" s="44"/>
      <c r="I181" s="27"/>
      <c r="J181" s="27"/>
      <c r="K181" s="44">
        <f>SUM(E181:F181)-SUM(G181:J181)</f>
        <v>4798</v>
      </c>
      <c r="L181" s="79"/>
      <c r="M181" s="103">
        <v>1</v>
      </c>
    </row>
    <row r="182" spans="1:15" ht="39.75" customHeight="1" x14ac:dyDescent="0.2">
      <c r="A182" s="104">
        <v>102</v>
      </c>
      <c r="B182" s="104" t="s">
        <v>211</v>
      </c>
      <c r="C182" s="104" t="s">
        <v>212</v>
      </c>
      <c r="D182" s="24" t="s">
        <v>62</v>
      </c>
      <c r="E182" s="26">
        <v>4558</v>
      </c>
      <c r="F182" s="27"/>
      <c r="G182" s="27"/>
      <c r="H182" s="44"/>
      <c r="I182" s="27"/>
      <c r="J182" s="27"/>
      <c r="K182" s="44">
        <f>SUM(E182:F182)-SUM(G182:J182)</f>
        <v>4558</v>
      </c>
      <c r="L182" s="79"/>
      <c r="M182" s="103">
        <v>1</v>
      </c>
    </row>
    <row r="183" spans="1:15" ht="39.75" customHeight="1" x14ac:dyDescent="0.2">
      <c r="A183" s="104">
        <v>102</v>
      </c>
      <c r="B183" s="104" t="s">
        <v>213</v>
      </c>
      <c r="C183" s="104" t="s">
        <v>214</v>
      </c>
      <c r="D183" s="24" t="s">
        <v>55</v>
      </c>
      <c r="E183" s="26">
        <v>1633</v>
      </c>
      <c r="F183" s="27"/>
      <c r="G183" s="27"/>
      <c r="H183" s="44"/>
      <c r="I183" s="27"/>
      <c r="J183" s="27"/>
      <c r="K183" s="44">
        <f t="shared" ref="K183:K201" si="14">SUM(E183:F183)-SUM(G183:J183)</f>
        <v>1633</v>
      </c>
      <c r="L183" s="79"/>
      <c r="M183" s="103">
        <v>1</v>
      </c>
    </row>
    <row r="184" spans="1:15" ht="39.75" customHeight="1" x14ac:dyDescent="0.2">
      <c r="A184" s="104">
        <v>102</v>
      </c>
      <c r="B184" s="104" t="s">
        <v>215</v>
      </c>
      <c r="C184" s="104" t="s">
        <v>216</v>
      </c>
      <c r="D184" s="24" t="s">
        <v>55</v>
      </c>
      <c r="E184" s="26">
        <v>2832</v>
      </c>
      <c r="F184" s="27"/>
      <c r="G184" s="27"/>
      <c r="H184" s="44"/>
      <c r="I184" s="27"/>
      <c r="J184" s="27"/>
      <c r="K184" s="44">
        <f t="shared" si="14"/>
        <v>2832</v>
      </c>
      <c r="L184" s="79"/>
      <c r="M184" s="108">
        <v>1</v>
      </c>
    </row>
    <row r="185" spans="1:15" ht="39.75" customHeight="1" x14ac:dyDescent="0.2">
      <c r="A185" s="104">
        <v>602</v>
      </c>
      <c r="B185" s="104" t="s">
        <v>217</v>
      </c>
      <c r="C185" s="104" t="s">
        <v>218</v>
      </c>
      <c r="D185" s="104" t="s">
        <v>219</v>
      </c>
      <c r="E185" s="26">
        <v>4558</v>
      </c>
      <c r="F185" s="27"/>
      <c r="G185" s="27"/>
      <c r="H185" s="44"/>
      <c r="I185" s="27"/>
      <c r="J185" s="27"/>
      <c r="K185" s="44">
        <f t="shared" si="14"/>
        <v>4558</v>
      </c>
      <c r="L185" s="79"/>
      <c r="M185" s="108">
        <v>1</v>
      </c>
    </row>
    <row r="186" spans="1:15" ht="39.75" customHeight="1" x14ac:dyDescent="0.2">
      <c r="A186" s="104">
        <v>102</v>
      </c>
      <c r="B186" s="104" t="s">
        <v>220</v>
      </c>
      <c r="C186" s="104" t="s">
        <v>221</v>
      </c>
      <c r="D186" s="104" t="s">
        <v>219</v>
      </c>
      <c r="E186" s="26">
        <v>3753</v>
      </c>
      <c r="F186" s="27"/>
      <c r="G186" s="27"/>
      <c r="H186" s="44"/>
      <c r="I186" s="27"/>
      <c r="J186" s="27"/>
      <c r="K186" s="44">
        <f t="shared" si="14"/>
        <v>3753</v>
      </c>
      <c r="L186" s="79"/>
      <c r="M186" s="108">
        <v>1</v>
      </c>
    </row>
    <row r="187" spans="1:15" ht="39.75" customHeight="1" x14ac:dyDescent="0.2">
      <c r="A187" s="104">
        <v>102</v>
      </c>
      <c r="B187" s="104" t="s">
        <v>222</v>
      </c>
      <c r="C187" s="104" t="s">
        <v>223</v>
      </c>
      <c r="D187" s="24" t="s">
        <v>146</v>
      </c>
      <c r="E187" s="26">
        <v>8770</v>
      </c>
      <c r="F187" s="27"/>
      <c r="G187" s="27"/>
      <c r="H187" s="44"/>
      <c r="I187" s="27"/>
      <c r="J187" s="27"/>
      <c r="K187" s="44">
        <f t="shared" si="14"/>
        <v>8770</v>
      </c>
      <c r="L187" s="79"/>
      <c r="M187" s="108">
        <v>1</v>
      </c>
    </row>
    <row r="188" spans="1:15" ht="39.75" customHeight="1" x14ac:dyDescent="0.2">
      <c r="A188" s="104">
        <v>102</v>
      </c>
      <c r="B188" s="104" t="s">
        <v>224</v>
      </c>
      <c r="C188" s="104" t="s">
        <v>225</v>
      </c>
      <c r="D188" s="24" t="s">
        <v>146</v>
      </c>
      <c r="E188" s="26">
        <v>11516</v>
      </c>
      <c r="F188" s="27"/>
      <c r="G188" s="27"/>
      <c r="H188" s="44"/>
      <c r="I188" s="27"/>
      <c r="J188" s="27"/>
      <c r="K188" s="44">
        <f t="shared" si="14"/>
        <v>11516</v>
      </c>
      <c r="L188" s="79"/>
      <c r="M188" s="108">
        <v>1</v>
      </c>
    </row>
    <row r="189" spans="1:15" ht="39.75" customHeight="1" x14ac:dyDescent="0.2">
      <c r="A189" s="104">
        <v>102</v>
      </c>
      <c r="B189" s="104" t="s">
        <v>226</v>
      </c>
      <c r="C189" s="104" t="s">
        <v>227</v>
      </c>
      <c r="D189" s="24" t="s">
        <v>146</v>
      </c>
      <c r="E189" s="26">
        <v>15352</v>
      </c>
      <c r="F189" s="27"/>
      <c r="G189" s="27"/>
      <c r="H189" s="44"/>
      <c r="I189" s="27"/>
      <c r="J189" s="27"/>
      <c r="K189" s="44">
        <f t="shared" si="14"/>
        <v>15352</v>
      </c>
      <c r="L189" s="79"/>
      <c r="M189" s="108">
        <v>1</v>
      </c>
    </row>
    <row r="190" spans="1:15" ht="13.5" customHeight="1" thickBot="1" x14ac:dyDescent="0.25">
      <c r="A190" s="134"/>
      <c r="B190" s="134"/>
      <c r="C190" s="134"/>
      <c r="D190" s="47" t="s">
        <v>18</v>
      </c>
      <c r="E190" s="82">
        <f t="shared" ref="E190:K190" si="15">SUM(E172:E189)</f>
        <v>70277</v>
      </c>
      <c r="F190" s="82">
        <f t="shared" si="15"/>
        <v>0</v>
      </c>
      <c r="G190" s="82">
        <f t="shared" si="15"/>
        <v>0</v>
      </c>
      <c r="H190" s="82">
        <f t="shared" si="15"/>
        <v>0</v>
      </c>
      <c r="I190" s="82">
        <f t="shared" si="15"/>
        <v>0</v>
      </c>
      <c r="J190" s="141">
        <f t="shared" si="15"/>
        <v>0</v>
      </c>
      <c r="K190" s="82">
        <f t="shared" si="15"/>
        <v>70277</v>
      </c>
      <c r="L190" s="135"/>
      <c r="M190" s="98">
        <f>SUM(M172:M189)</f>
        <v>12</v>
      </c>
    </row>
    <row r="191" spans="1:15" ht="39.75" customHeight="1" x14ac:dyDescent="0.2">
      <c r="A191" s="107"/>
      <c r="B191" s="107"/>
      <c r="C191" s="107"/>
      <c r="D191" s="136"/>
      <c r="E191" s="137"/>
      <c r="F191" s="138"/>
      <c r="G191" s="138"/>
      <c r="H191" s="139"/>
      <c r="I191" s="138"/>
      <c r="J191" s="138"/>
      <c r="K191" s="139"/>
      <c r="L191" s="81"/>
      <c r="M191" s="108"/>
      <c r="N191" s="81"/>
      <c r="O191" s="81"/>
    </row>
    <row r="192" spans="1:15" ht="39.75" customHeight="1" x14ac:dyDescent="0.2">
      <c r="A192" s="107"/>
      <c r="B192" s="107"/>
      <c r="C192" s="107"/>
      <c r="D192" s="136"/>
      <c r="E192" s="137"/>
      <c r="F192" s="138"/>
      <c r="G192" s="138"/>
      <c r="H192" s="139"/>
      <c r="I192" s="138"/>
      <c r="J192" s="138"/>
      <c r="K192" s="139"/>
      <c r="L192" s="81"/>
      <c r="M192" s="108"/>
      <c r="N192" s="81"/>
      <c r="O192" s="81"/>
    </row>
    <row r="193" spans="1:13" ht="13.5" thickBot="1" x14ac:dyDescent="0.25">
      <c r="A193" s="1"/>
      <c r="B193" s="1"/>
      <c r="C193" s="1"/>
      <c r="D193" s="142" t="s">
        <v>0</v>
      </c>
      <c r="E193" s="142"/>
      <c r="F193" s="142"/>
      <c r="G193" s="142"/>
      <c r="H193" s="142"/>
      <c r="I193" s="1"/>
      <c r="J193" s="1"/>
      <c r="K193" s="2"/>
      <c r="L193" s="1"/>
      <c r="M193" s="103"/>
    </row>
    <row r="194" spans="1:13" ht="13.5" thickBot="1" x14ac:dyDescent="0.25">
      <c r="A194" s="1"/>
      <c r="B194" s="1"/>
      <c r="C194" s="1"/>
      <c r="D194" s="143" t="s">
        <v>1</v>
      </c>
      <c r="E194" s="143"/>
      <c r="F194" s="143"/>
      <c r="G194" s="143"/>
      <c r="H194" s="143"/>
      <c r="I194" s="1"/>
      <c r="J194" s="1"/>
      <c r="K194" s="2"/>
      <c r="L194" s="145" t="s">
        <v>245</v>
      </c>
      <c r="M194" s="103"/>
    </row>
    <row r="195" spans="1:13" x14ac:dyDescent="0.2">
      <c r="A195" s="1"/>
      <c r="B195" s="1"/>
      <c r="C195" s="1"/>
      <c r="D195" s="144" t="s">
        <v>244</v>
      </c>
      <c r="E195" s="144"/>
      <c r="F195" s="144"/>
      <c r="G195" s="144"/>
      <c r="H195" s="144"/>
      <c r="I195" s="1"/>
      <c r="J195" s="1"/>
      <c r="K195" s="2"/>
      <c r="L195" s="1"/>
      <c r="M195" s="103"/>
    </row>
    <row r="196" spans="1:13" ht="13.5" thickBot="1" x14ac:dyDescent="0.25">
      <c r="A196" s="1"/>
      <c r="B196" s="1"/>
      <c r="C196" s="140"/>
      <c r="D196" s="68"/>
      <c r="E196" s="68"/>
      <c r="F196" s="68"/>
      <c r="G196" s="68"/>
      <c r="H196" s="68"/>
      <c r="I196" s="140"/>
      <c r="J196" s="1"/>
      <c r="K196" s="2"/>
      <c r="L196" s="1"/>
      <c r="M196" s="103"/>
    </row>
    <row r="197" spans="1:13" ht="13.5" thickBot="1" x14ac:dyDescent="0.25">
      <c r="A197" s="4"/>
      <c r="B197" s="4"/>
      <c r="C197" s="5"/>
      <c r="D197" s="6"/>
      <c r="E197" s="181" t="s">
        <v>3</v>
      </c>
      <c r="F197" s="181"/>
      <c r="G197" s="182" t="s">
        <v>4</v>
      </c>
      <c r="H197" s="182"/>
      <c r="I197" s="182"/>
      <c r="J197" s="182"/>
      <c r="K197" s="11"/>
      <c r="L197" s="12"/>
      <c r="M197" s="103"/>
    </row>
    <row r="198" spans="1:13" ht="13.5" customHeight="1" thickBot="1" x14ac:dyDescent="0.25">
      <c r="A198" s="146" t="s">
        <v>5</v>
      </c>
      <c r="B198" s="147" t="s">
        <v>6</v>
      </c>
      <c r="C198" s="148" t="s">
        <v>7</v>
      </c>
      <c r="D198" s="149" t="s">
        <v>8</v>
      </c>
      <c r="E198" s="150" t="s">
        <v>9</v>
      </c>
      <c r="F198" s="151" t="s">
        <v>10</v>
      </c>
      <c r="G198" s="150" t="s">
        <v>11</v>
      </c>
      <c r="H198" s="151" t="s">
        <v>12</v>
      </c>
      <c r="I198" s="150" t="s">
        <v>10</v>
      </c>
      <c r="J198" s="183" t="s">
        <v>13</v>
      </c>
      <c r="K198" s="184" t="s">
        <v>14</v>
      </c>
      <c r="L198" s="185" t="s">
        <v>15</v>
      </c>
      <c r="M198" s="103"/>
    </row>
    <row r="199" spans="1:13" x14ac:dyDescent="0.2">
      <c r="A199" s="194" t="s">
        <v>16</v>
      </c>
      <c r="B199" s="195"/>
      <c r="C199" s="196"/>
      <c r="D199" s="197"/>
      <c r="E199" s="198"/>
      <c r="F199" s="199"/>
      <c r="G199" s="198"/>
      <c r="H199" s="199"/>
      <c r="I199" s="198"/>
      <c r="J199" s="200"/>
      <c r="K199" s="201"/>
      <c r="L199" s="202"/>
      <c r="M199" s="103"/>
    </row>
    <row r="200" spans="1:13" ht="39.75" customHeight="1" x14ac:dyDescent="0.2">
      <c r="A200" s="104">
        <v>102</v>
      </c>
      <c r="B200" s="104" t="s">
        <v>238</v>
      </c>
      <c r="C200" s="104" t="s">
        <v>240</v>
      </c>
      <c r="D200" s="24" t="s">
        <v>241</v>
      </c>
      <c r="E200" s="26">
        <v>2113</v>
      </c>
      <c r="F200" s="27"/>
      <c r="G200" s="27"/>
      <c r="H200" s="133">
        <v>530</v>
      </c>
      <c r="I200" s="27"/>
      <c r="J200" s="27"/>
      <c r="K200" s="44">
        <f t="shared" si="14"/>
        <v>1583</v>
      </c>
      <c r="L200" s="79"/>
      <c r="M200" s="108">
        <v>1</v>
      </c>
    </row>
    <row r="201" spans="1:13" ht="39.75" customHeight="1" x14ac:dyDescent="0.2">
      <c r="A201" s="104">
        <v>102</v>
      </c>
      <c r="B201" s="104" t="s">
        <v>239</v>
      </c>
      <c r="C201" s="104" t="s">
        <v>243</v>
      </c>
      <c r="D201" s="24" t="s">
        <v>241</v>
      </c>
      <c r="E201" s="26">
        <v>7162</v>
      </c>
      <c r="F201" s="29">
        <v>25000</v>
      </c>
      <c r="G201" s="27"/>
      <c r="H201" s="44"/>
      <c r="I201" s="27"/>
      <c r="J201" s="27"/>
      <c r="K201" s="44">
        <f t="shared" si="14"/>
        <v>32162</v>
      </c>
      <c r="L201" s="79"/>
      <c r="M201" s="108">
        <v>1</v>
      </c>
    </row>
    <row r="202" spans="1:13" ht="13.5" thickBot="1" x14ac:dyDescent="0.25">
      <c r="D202" s="47" t="s">
        <v>18</v>
      </c>
      <c r="E202" s="82">
        <f>SUM(E200:E201)</f>
        <v>9275</v>
      </c>
      <c r="F202" s="82">
        <f t="shared" ref="F202:J202" si="16">SUM(F178:F201)</f>
        <v>25000</v>
      </c>
      <c r="G202" s="82">
        <f t="shared" si="16"/>
        <v>0</v>
      </c>
      <c r="H202" s="82">
        <f t="shared" si="16"/>
        <v>530</v>
      </c>
      <c r="I202" s="82">
        <f t="shared" si="16"/>
        <v>0</v>
      </c>
      <c r="J202" s="141">
        <f t="shared" si="16"/>
        <v>0</v>
      </c>
      <c r="K202" s="82">
        <f>SUM(K200:K201)</f>
        <v>33745</v>
      </c>
      <c r="L202" s="81"/>
      <c r="M202" s="106">
        <f>SUM(M200:M201)</f>
        <v>2</v>
      </c>
    </row>
    <row r="203" spans="1:13" x14ac:dyDescent="0.2">
      <c r="D203" s="61"/>
      <c r="E203" s="106"/>
      <c r="F203" s="106"/>
      <c r="G203" s="106"/>
      <c r="H203" s="106"/>
      <c r="I203" s="106"/>
      <c r="J203" s="106"/>
      <c r="K203" s="106"/>
      <c r="M203" s="103"/>
    </row>
    <row r="204" spans="1:13" x14ac:dyDescent="0.2">
      <c r="M204" s="103"/>
    </row>
    <row r="205" spans="1:13" x14ac:dyDescent="0.2">
      <c r="E205" s="109">
        <f>E22+E44+E68+E94+E118+E141+E164+E190+E202</f>
        <v>401857</v>
      </c>
      <c r="F205" s="109">
        <f t="shared" ref="F205:J205" si="17">F22+F44+F68+F94+F118+F141+F164+F202</f>
        <v>25000</v>
      </c>
      <c r="G205" s="109">
        <f t="shared" si="17"/>
        <v>0</v>
      </c>
      <c r="H205" s="109">
        <f t="shared" si="17"/>
        <v>910</v>
      </c>
      <c r="I205" s="109">
        <f t="shared" si="17"/>
        <v>0</v>
      </c>
      <c r="J205" s="109">
        <f t="shared" si="17"/>
        <v>0</v>
      </c>
      <c r="K205" s="109">
        <f>K22+K44+K68+K94+K118+K141+K164+K190+K202</f>
        <v>425947</v>
      </c>
      <c r="L205" s="110">
        <f>M205</f>
        <v>100</v>
      </c>
      <c r="M205" s="109">
        <f>M22+M44+M68+M94+M118+M141+M164+M190+M202</f>
        <v>100</v>
      </c>
    </row>
    <row r="206" spans="1:13" x14ac:dyDescent="0.2">
      <c r="D206" s="111" t="s">
        <v>228</v>
      </c>
      <c r="E206" s="112">
        <f>E205+F205</f>
        <v>426857</v>
      </c>
      <c r="F206" s="113"/>
      <c r="H206" s="111" t="s">
        <v>229</v>
      </c>
      <c r="J206" s="106">
        <f>G205+H205+I205+J205</f>
        <v>910</v>
      </c>
      <c r="M206" s="99"/>
    </row>
    <row r="207" spans="1:13" x14ac:dyDescent="0.2">
      <c r="M207" s="99"/>
    </row>
    <row r="208" spans="1:13" x14ac:dyDescent="0.2">
      <c r="M208" s="99"/>
    </row>
    <row r="209" spans="3:13" x14ac:dyDescent="0.2">
      <c r="G209" s="114"/>
      <c r="H209" s="115"/>
      <c r="I209" s="115"/>
      <c r="J209" s="115"/>
      <c r="K209" s="116"/>
      <c r="L209" s="117"/>
      <c r="M209" s="118"/>
    </row>
    <row r="210" spans="3:13" x14ac:dyDescent="0.2">
      <c r="G210" s="114"/>
      <c r="H210" s="119"/>
      <c r="I210" s="115"/>
      <c r="J210" s="115"/>
      <c r="K210" s="116"/>
      <c r="L210" s="117"/>
      <c r="M210" s="117"/>
    </row>
    <row r="211" spans="3:13" x14ac:dyDescent="0.2">
      <c r="G211" s="114" t="s">
        <v>230</v>
      </c>
      <c r="H211" s="115" t="s">
        <v>231</v>
      </c>
      <c r="I211" s="115" t="s">
        <v>232</v>
      </c>
      <c r="J211" s="115"/>
      <c r="K211" s="116"/>
      <c r="L211" s="117"/>
      <c r="M211" s="118"/>
    </row>
    <row r="212" spans="3:13" x14ac:dyDescent="0.2">
      <c r="G212" s="114"/>
      <c r="H212" s="115"/>
      <c r="I212" s="115"/>
      <c r="J212" s="115"/>
      <c r="K212" s="116"/>
      <c r="L212" s="117"/>
      <c r="M212" s="117"/>
    </row>
    <row r="213" spans="3:13" x14ac:dyDescent="0.2">
      <c r="G213" s="114"/>
      <c r="H213" s="115"/>
      <c r="I213" s="115"/>
      <c r="J213" s="115"/>
      <c r="K213" s="116"/>
      <c r="L213" s="118"/>
      <c r="M213" s="117"/>
    </row>
    <row r="214" spans="3:13" x14ac:dyDescent="0.2">
      <c r="E214"/>
      <c r="G214" s="117"/>
      <c r="H214" s="117"/>
      <c r="I214" s="117"/>
      <c r="J214" s="117"/>
      <c r="K214" s="114"/>
      <c r="L214" s="117"/>
      <c r="M214" s="117"/>
    </row>
    <row r="215" spans="3:13" x14ac:dyDescent="0.2">
      <c r="G215" s="114"/>
      <c r="H215" s="115" t="s">
        <v>151</v>
      </c>
      <c r="I215" s="115"/>
      <c r="J215" s="115"/>
      <c r="K215" s="116"/>
      <c r="L215" s="117"/>
      <c r="M215" s="117"/>
    </row>
    <row r="216" spans="3:13" x14ac:dyDescent="0.2">
      <c r="G216" s="114"/>
      <c r="H216" s="115"/>
      <c r="I216" s="115"/>
      <c r="J216" s="115"/>
      <c r="K216" s="120"/>
      <c r="L216" s="117"/>
      <c r="M216" s="117"/>
    </row>
    <row r="217" spans="3:13" x14ac:dyDescent="0.2">
      <c r="G217" s="114">
        <f>E189*2</f>
        <v>30704</v>
      </c>
      <c r="H217" s="115"/>
      <c r="I217" s="115"/>
      <c r="J217" s="115"/>
      <c r="K217" s="116"/>
      <c r="L217" s="117"/>
      <c r="M217" s="117"/>
    </row>
    <row r="220" spans="3:13" x14ac:dyDescent="0.2">
      <c r="H220" s="86" t="s">
        <v>246</v>
      </c>
      <c r="K220" s="88">
        <f>K205-4990</f>
        <v>420957</v>
      </c>
    </row>
    <row r="221" spans="3:13" x14ac:dyDescent="0.2">
      <c r="C221" s="121" t="s">
        <v>233</v>
      </c>
      <c r="D221" s="122">
        <f>E17+E18+E19+E20+E21+E33+E34+E35+E36+E37+E61+E62+E63+E64+E65+E66+E67+E81+E82+E83+E84+E85+E88+E89+E90+E91+E92+E93+E107+E109+E110+E111+E113+E114+E116+E117+E130+E132+E133+E134+E135+E137+E138+E139+E140+E152+E153+E155+E156+E157+E158+E159+E160+E161+E162+E179+E180+E181+E182+E183+E184+E186+E187+E188+E189+F183+F184+E200+E201+F201</f>
        <v>260749</v>
      </c>
    </row>
    <row r="222" spans="3:13" x14ac:dyDescent="0.2">
      <c r="C222" s="123" t="s">
        <v>234</v>
      </c>
      <c r="D222" s="124">
        <f>E38+E39+E40+E41+E42+E43+E54+E55+E56+E57+E58+E59+E60+E108+E112+E129+E136+E154+E163+E178+F163+E185</f>
        <v>94897</v>
      </c>
    </row>
    <row r="223" spans="3:13" x14ac:dyDescent="0.2">
      <c r="C223" s="125" t="s">
        <v>235</v>
      </c>
      <c r="D223" s="126">
        <f>E9++E10+E11+E12+E13+E14+E15+E16+E86+E87+E115+E131</f>
        <v>71211</v>
      </c>
    </row>
    <row r="224" spans="3:13" x14ac:dyDescent="0.2">
      <c r="C224" s="127" t="s">
        <v>236</v>
      </c>
      <c r="D224" s="128">
        <v>0</v>
      </c>
      <c r="I224" s="129"/>
    </row>
    <row r="226" spans="4:11" x14ac:dyDescent="0.2">
      <c r="D226" s="130">
        <f>SUM(D221:D225)</f>
        <v>426857</v>
      </c>
      <c r="F226" s="99"/>
      <c r="K226" s="131"/>
    </row>
    <row r="228" spans="4:11" x14ac:dyDescent="0.2">
      <c r="D228" s="99"/>
    </row>
    <row r="303" spans="11:11" x14ac:dyDescent="0.2">
      <c r="K303" s="88" t="s">
        <v>237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K51:K52"/>
    <mergeCell ref="L51:L52"/>
    <mergeCell ref="D46:H46"/>
    <mergeCell ref="D47:H47"/>
    <mergeCell ref="D48:H48"/>
    <mergeCell ref="E50:F50"/>
    <mergeCell ref="G50:J50"/>
    <mergeCell ref="G51:G52"/>
    <mergeCell ref="H51:H52"/>
    <mergeCell ref="I51:I52"/>
    <mergeCell ref="J51:J52"/>
    <mergeCell ref="B51:B52"/>
    <mergeCell ref="C51:C52"/>
    <mergeCell ref="D51:D52"/>
    <mergeCell ref="E51:E52"/>
    <mergeCell ref="F51:F52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D72:H72"/>
    <mergeCell ref="D73:H73"/>
    <mergeCell ref="D74:H74"/>
    <mergeCell ref="E77:F77"/>
    <mergeCell ref="G77:J77"/>
    <mergeCell ref="K104:K105"/>
    <mergeCell ref="L104:L105"/>
    <mergeCell ref="D98:H98"/>
    <mergeCell ref="D99:H99"/>
    <mergeCell ref="D100:H100"/>
    <mergeCell ref="E103:F103"/>
    <mergeCell ref="G103:J103"/>
    <mergeCell ref="B104:B105"/>
    <mergeCell ref="C104:C105"/>
    <mergeCell ref="D104:D105"/>
    <mergeCell ref="E104:E105"/>
    <mergeCell ref="F104:F105"/>
    <mergeCell ref="B127:B128"/>
    <mergeCell ref="C127:C128"/>
    <mergeCell ref="D127:D128"/>
    <mergeCell ref="E127:E128"/>
    <mergeCell ref="F127:F128"/>
    <mergeCell ref="G104:G105"/>
    <mergeCell ref="H104:H105"/>
    <mergeCell ref="I104:I105"/>
    <mergeCell ref="J104:J105"/>
    <mergeCell ref="G127:G128"/>
    <mergeCell ref="H127:H128"/>
    <mergeCell ref="I127:I128"/>
    <mergeCell ref="J127:J128"/>
    <mergeCell ref="K127:K128"/>
    <mergeCell ref="L127:L128"/>
    <mergeCell ref="D121:H121"/>
    <mergeCell ref="D122:H122"/>
    <mergeCell ref="D123:H123"/>
    <mergeCell ref="E126:F126"/>
    <mergeCell ref="G126:J126"/>
    <mergeCell ref="K150:K151"/>
    <mergeCell ref="L150:L151"/>
    <mergeCell ref="D144:H144"/>
    <mergeCell ref="D145:H145"/>
    <mergeCell ref="D146:H146"/>
    <mergeCell ref="E149:F149"/>
    <mergeCell ref="G149:J149"/>
    <mergeCell ref="G150:G151"/>
    <mergeCell ref="H150:H151"/>
    <mergeCell ref="I150:I151"/>
    <mergeCell ref="J150:J151"/>
    <mergeCell ref="B150:B151"/>
    <mergeCell ref="C150:C151"/>
    <mergeCell ref="D150:D151"/>
    <mergeCell ref="E150:E151"/>
    <mergeCell ref="F150:F151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D170:H170"/>
    <mergeCell ref="D171:H171"/>
    <mergeCell ref="D172:H172"/>
    <mergeCell ref="E175:F175"/>
    <mergeCell ref="G175:J175"/>
    <mergeCell ref="K198:K199"/>
    <mergeCell ref="L198:L199"/>
    <mergeCell ref="D193:H193"/>
    <mergeCell ref="D194:H194"/>
    <mergeCell ref="D195:H195"/>
    <mergeCell ref="E197:F197"/>
    <mergeCell ref="G197:J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2022-02-25T15:28:42Z</cp:lastPrinted>
  <dcterms:created xsi:type="dcterms:W3CDTF">2022-01-28T17:30:25Z</dcterms:created>
  <dcterms:modified xsi:type="dcterms:W3CDTF">2022-03-03T17:28:56Z</dcterms:modified>
</cp:coreProperties>
</file>