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pleado\Desktop\INFORMACIÓN FUNDAMENTAL 2023\JULIO 2023\TESORERÍA\H) JUBILADOS Y PENSIONADOS\"/>
    </mc:Choice>
  </mc:AlternateContent>
  <bookViews>
    <workbookView xWindow="-120" yWindow="-120" windowWidth="20730" windowHeight="11160"/>
  </bookViews>
  <sheets>
    <sheet name="PENSIONADOS Y JUBILADOS" sheetId="1" r:id="rId1"/>
  </sheets>
  <definedNames>
    <definedName name="_xlnm.Print_Area" localSheetId="0">'PENSIONADOS Y JUBILADOS'!$A$1:$L$208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7" i="1" l="1"/>
  <c r="K218" i="1"/>
  <c r="K219" i="1"/>
  <c r="K220" i="1"/>
  <c r="K221" i="1"/>
  <c r="K216" i="1"/>
  <c r="H206" i="1" l="1"/>
  <c r="H225" i="1"/>
  <c r="M225" i="1"/>
  <c r="J225" i="1"/>
  <c r="I225" i="1"/>
  <c r="G225" i="1"/>
  <c r="F225" i="1"/>
  <c r="E225" i="1"/>
  <c r="M206" i="1"/>
  <c r="K205" i="1"/>
  <c r="E206" i="1"/>
  <c r="K225" i="1" l="1"/>
  <c r="K200" i="1"/>
  <c r="K201" i="1"/>
  <c r="K202" i="1"/>
  <c r="K203" i="1"/>
  <c r="K204" i="1"/>
  <c r="J206" i="1" l="1"/>
  <c r="I206" i="1"/>
  <c r="G206" i="1"/>
  <c r="F206" i="1"/>
  <c r="K199" i="1"/>
  <c r="K197" i="1" l="1"/>
  <c r="M187" i="1"/>
  <c r="J187" i="1"/>
  <c r="I187" i="1"/>
  <c r="H187" i="1"/>
  <c r="G187" i="1"/>
  <c r="F187" i="1"/>
  <c r="E187" i="1"/>
  <c r="K198" i="1" l="1"/>
  <c r="K206" i="1" s="1"/>
  <c r="K186" i="1" l="1"/>
  <c r="K185" i="1"/>
  <c r="K184" i="1"/>
  <c r="K183" i="1"/>
  <c r="K182" i="1"/>
  <c r="K181" i="1"/>
  <c r="K180" i="1"/>
  <c r="K179" i="1"/>
  <c r="K178" i="1"/>
  <c r="K177" i="1"/>
  <c r="K176" i="1"/>
  <c r="K175" i="1"/>
  <c r="M161" i="1"/>
  <c r="J161" i="1"/>
  <c r="I161" i="1"/>
  <c r="H161" i="1"/>
  <c r="G161" i="1"/>
  <c r="F161" i="1"/>
  <c r="E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M138" i="1"/>
  <c r="J138" i="1"/>
  <c r="I138" i="1"/>
  <c r="H138" i="1"/>
  <c r="G138" i="1"/>
  <c r="F138" i="1"/>
  <c r="E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M115" i="1"/>
  <c r="J115" i="1"/>
  <c r="I115" i="1"/>
  <c r="H115" i="1"/>
  <c r="G115" i="1"/>
  <c r="F115" i="1"/>
  <c r="E115" i="1"/>
  <c r="K114" i="1"/>
  <c r="K113" i="1"/>
  <c r="K112" i="1"/>
  <c r="K111" i="1"/>
  <c r="K110" i="1"/>
  <c r="K109" i="1"/>
  <c r="K108" i="1"/>
  <c r="K107" i="1"/>
  <c r="K106" i="1"/>
  <c r="K105" i="1"/>
  <c r="M92" i="1"/>
  <c r="J92" i="1"/>
  <c r="I92" i="1"/>
  <c r="H92" i="1"/>
  <c r="G92" i="1"/>
  <c r="F92" i="1"/>
  <c r="E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M66" i="1"/>
  <c r="J66" i="1"/>
  <c r="I66" i="1"/>
  <c r="H66" i="1"/>
  <c r="G66" i="1"/>
  <c r="F66" i="1"/>
  <c r="E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M42" i="1"/>
  <c r="J42" i="1"/>
  <c r="I42" i="1"/>
  <c r="H42" i="1"/>
  <c r="G42" i="1"/>
  <c r="F42" i="1"/>
  <c r="E42" i="1"/>
  <c r="K41" i="1"/>
  <c r="K40" i="1"/>
  <c r="K39" i="1"/>
  <c r="K38" i="1"/>
  <c r="K37" i="1"/>
  <c r="K36" i="1"/>
  <c r="K35" i="1"/>
  <c r="K34" i="1"/>
  <c r="K33" i="1"/>
  <c r="K32" i="1"/>
  <c r="K31" i="1"/>
  <c r="M20" i="1"/>
  <c r="M227" i="1" s="1"/>
  <c r="L227" i="1" s="1"/>
  <c r="J20" i="1"/>
  <c r="I20" i="1"/>
  <c r="H20" i="1"/>
  <c r="G20" i="1"/>
  <c r="F20" i="1"/>
  <c r="E20" i="1"/>
  <c r="K19" i="1"/>
  <c r="K18" i="1"/>
  <c r="K17" i="1"/>
  <c r="K16" i="1"/>
  <c r="K15" i="1"/>
  <c r="K14" i="1"/>
  <c r="K13" i="1"/>
  <c r="K12" i="1"/>
  <c r="K11" i="1"/>
  <c r="K10" i="1"/>
  <c r="K9" i="1"/>
  <c r="E227" i="1" l="1"/>
  <c r="H227" i="1"/>
  <c r="K187" i="1"/>
  <c r="K20" i="1"/>
  <c r="F227" i="1"/>
  <c r="J227" i="1"/>
  <c r="K92" i="1"/>
  <c r="K115" i="1"/>
  <c r="G227" i="1"/>
  <c r="K42" i="1"/>
  <c r="K161" i="1"/>
  <c r="K66" i="1"/>
  <c r="I227" i="1"/>
  <c r="K138" i="1"/>
  <c r="E228" i="1" l="1"/>
  <c r="K227" i="1"/>
  <c r="J228" i="1"/>
</calcChain>
</file>

<file path=xl/sharedStrings.xml><?xml version="1.0" encoding="utf-8"?>
<sst xmlns="http://schemas.openxmlformats.org/spreadsheetml/2006/main" count="537" uniqueCount="259">
  <si>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</si>
  <si>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</si>
  <si>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</si>
  <si>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</si>
  <si>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</si>
  <si>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</si>
  <si>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</si>
  <si>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</si>
  <si>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</si>
  <si>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</si>
  <si>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</si>
  <si>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</si>
  <si>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</si>
  <si>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</si>
  <si>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</si>
  <si>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</si>
  <si>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</si>
  <si>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</si>
  <si>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</si>
  <si>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</si>
  <si>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</si>
  <si>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</si>
  <si>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</si>
  <si>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</si>
  <si>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</si>
  <si>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</si>
  <si>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</si>
  <si>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</si>
  <si>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</si>
  <si>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</si>
  <si>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</si>
  <si>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</si>
  <si>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</si>
  <si>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</si>
  <si>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</si>
  <si>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</si>
  <si>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</si>
  <si>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</si>
  <si>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</si>
  <si>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</si>
  <si>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</si>
  <si>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</si>
  <si>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</si>
  <si>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</si>
  <si>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</si>
  <si>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</si>
  <si>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</si>
  <si>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</si>
  <si>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</si>
  <si>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</si>
  <si>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</si>
  <si>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</si>
  <si>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</si>
  <si>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</si>
  <si>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</si>
  <si>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</si>
  <si>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</si>
  <si>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</si>
  <si>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</si>
  <si>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</si>
  <si>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</si>
  <si>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</si>
  <si>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</si>
  <si>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</si>
  <si>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</si>
  <si>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</si>
  <si>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</si>
  <si>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</si>
  <si>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</si>
  <si>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</si>
  <si>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</si>
  <si>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</si>
  <si>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</si>
  <si>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</si>
  <si>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</si>
  <si>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</si>
  <si>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</si>
  <si>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</si>
  <si>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</si>
  <si>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</si>
  <si>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</si>
  <si>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</si>
  <si>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</si>
  <si>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</si>
  <si>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</si>
  <si>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</si>
  <si>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</si>
  <si>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</si>
  <si>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</si>
  <si>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</si>
  <si>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</si>
  <si>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</si>
  <si>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</si>
  <si>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</si>
  <si>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</si>
  <si>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</si>
  <si>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</si>
  <si>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</si>
  <si>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</si>
  <si>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</si>
  <si>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</si>
  <si>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</si>
  <si>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</si>
  <si>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</si>
  <si>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</si>
  <si>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</si>
  <si>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</si>
  <si>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</si>
  <si>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</si>
  <si>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</si>
  <si>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</si>
  <si>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</si>
  <si>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</si>
  <si>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</si>
  <si>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</si>
  <si>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</si>
  <si>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</si>
  <si>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</si>
  <si>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</si>
  <si>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</si>
  <si>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</si>
  <si>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</si>
  <si>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</si>
  <si>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</si>
  <si>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</si>
  <si>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</si>
  <si>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</si>
  <si>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</si>
  <si>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</si>
  <si>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</si>
  <si>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</si>
  <si>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</si>
  <si>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</si>
  <si>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</si>
  <si>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</si>
  <si>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</si>
  <si>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</si>
  <si>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</si>
  <si>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</si>
  <si>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</si>
  <si>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</si>
  <si>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</si>
  <si>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</si>
  <si>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</si>
  <si>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</si>
  <si>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</si>
  <si>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</si>
  <si>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</si>
  <si>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</si>
  <si>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</si>
  <si>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</si>
  <si>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</si>
  <si>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</si>
  <si>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</si>
  <si>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</si>
  <si>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</si>
  <si>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</si>
  <si>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</si>
  <si>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</si>
  <si>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</si>
  <si>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</si>
  <si>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</si>
  <si>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</si>
  <si>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</si>
  <si>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</si>
  <si>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</si>
  <si>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</si>
  <si>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</si>
  <si>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</si>
  <si>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</si>
  <si>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</si>
  <si>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</si>
  <si>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</si>
  <si>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</si>
  <si>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</si>
  <si>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</si>
  <si>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</si>
  <si>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</si>
  <si>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</si>
  <si>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</si>
  <si>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</si>
  <si>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</si>
  <si>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</si>
  <si>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</si>
  <si>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</si>
  <si>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</si>
  <si>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</si>
  <si>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</si>
  <si>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</si>
  <si>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</si>
  <si>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</si>
  <si>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</si>
  <si>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</si>
  <si>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</si>
  <si>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</si>
  <si>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</si>
  <si>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</si>
  <si>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</si>
  <si>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</si>
  <si>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</si>
  <si>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</si>
  <si>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</si>
  <si>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</si>
  <si>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</si>
  <si>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</si>
  <si>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</si>
  <si>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</si>
  <si>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</si>
  <si>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</si>
  <si>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</si>
  <si>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</si>
  <si>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</si>
  <si>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</si>
  <si>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</si>
  <si>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</si>
  <si>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</si>
  <si>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</si>
  <si>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</si>
  <si>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</si>
  <si>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</si>
  <si>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Total Percepciones</t>
  </si>
  <si>
    <t>Total Deducciones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</si>
  <si>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</si>
  <si>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</si>
  <si>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</si>
  <si>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</si>
  <si>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</si>
  <si>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</si>
  <si>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</si>
  <si>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</si>
  <si>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</si>
  <si>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Garcia Jimenez Santiago</t>
  </si>
  <si>
    <t>Rincon Pliego Alma Alicia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</si>
  <si>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</si>
  <si>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</si>
  <si>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</si>
  <si>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</si>
  <si>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</si>
  <si>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</si>
  <si>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</si>
  <si>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</si>
  <si>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</si>
  <si>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</si>
  <si>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A 122</t>
  </si>
  <si>
    <t>Rosario Maldonado Kathy Jarelli Guadalupe</t>
  </si>
  <si>
    <t>SEGUNDA QUINCENA DE JULIO DE 2023</t>
  </si>
  <si>
    <t>HOJA # 10</t>
  </si>
  <si>
    <t>A 123</t>
  </si>
  <si>
    <t>Villa Arrizon Maria Eugenia</t>
  </si>
  <si>
    <t>A 124</t>
  </si>
  <si>
    <t>Garcia Jaramillo Abel</t>
  </si>
  <si>
    <t>Lopez Murguia Jose Luis</t>
  </si>
  <si>
    <t>A 125</t>
  </si>
  <si>
    <t>A 126</t>
  </si>
  <si>
    <t>Vazquez Herrera Enrique</t>
  </si>
  <si>
    <t>A 127</t>
  </si>
  <si>
    <t>Martinez Padilla Rigoberto</t>
  </si>
  <si>
    <t>A 128</t>
  </si>
  <si>
    <t>Gonzalez Pulido Alicia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</si>
</sst>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9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5" fontId="3" fillId="0" borderId="0" xfId="0" applyNumberFormat="1" applyFont="1"/>
    <xf numFmtId="165" fontId="0" fillId="0" borderId="0" xfId="0" applyNumberFormat="1"/>
    <xf numFmtId="0" fontId="2" fillId="0" borderId="0" xfId="0" applyFont="1"/>
    <xf numFmtId="165" fontId="2" fillId="0" borderId="0" xfId="1" applyFont="1" applyFill="1" applyBorder="1" applyAlignment="1" applyProtection="1">
      <alignment vertical="center"/>
    </xf>
    <xf numFmtId="165" fontId="3" fillId="0" borderId="0" xfId="1" applyFont="1" applyFill="1" applyBorder="1" applyAlignment="1" applyProtection="1">
      <alignment vertical="center"/>
    </xf>
    <xf numFmtId="3" fontId="15" fillId="0" borderId="0" xfId="0" applyNumberFormat="1" applyFont="1"/>
    <xf numFmtId="165" fontId="15" fillId="0" borderId="0" xfId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0" fontId="15" fillId="0" borderId="0" xfId="0" applyFont="1"/>
    <xf numFmtId="43" fontId="15" fillId="0" borderId="0" xfId="0" applyNumberFormat="1" applyFont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0" fontId="3" fillId="0" borderId="27" xfId="0" applyFont="1" applyBorder="1" applyAlignment="1">
      <alignment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5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21</xdr:row>
      <xdr:rowOff>9525</xdr:rowOff>
    </xdr:from>
    <xdr:to>
      <xdr:col>2</xdr:col>
      <xdr:colOff>1228725</xdr:colOff>
      <xdr:row>23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43</xdr:row>
      <xdr:rowOff>28575</xdr:rowOff>
    </xdr:from>
    <xdr:to>
      <xdr:col>2</xdr:col>
      <xdr:colOff>1209675</xdr:colOff>
      <xdr:row>46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68</xdr:row>
      <xdr:rowOff>504825</xdr:rowOff>
    </xdr:from>
    <xdr:to>
      <xdr:col>2</xdr:col>
      <xdr:colOff>1219200</xdr:colOff>
      <xdr:row>72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95</xdr:row>
      <xdr:rowOff>57150</xdr:rowOff>
    </xdr:from>
    <xdr:to>
      <xdr:col>2</xdr:col>
      <xdr:colOff>1162050</xdr:colOff>
      <xdr:row>98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117</xdr:row>
      <xdr:rowOff>38100</xdr:rowOff>
    </xdr:from>
    <xdr:to>
      <xdr:col>2</xdr:col>
      <xdr:colOff>1247775</xdr:colOff>
      <xdr:row>121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139</xdr:row>
      <xdr:rowOff>1571625</xdr:rowOff>
    </xdr:from>
    <xdr:to>
      <xdr:col>2</xdr:col>
      <xdr:colOff>1200150</xdr:colOff>
      <xdr:row>143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165</xdr:row>
      <xdr:rowOff>114300</xdr:rowOff>
    </xdr:from>
    <xdr:to>
      <xdr:col>2</xdr:col>
      <xdr:colOff>1352550</xdr:colOff>
      <xdr:row>169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188</xdr:row>
      <xdr:rowOff>323849</xdr:rowOff>
    </xdr:from>
    <xdr:to>
      <xdr:col>2</xdr:col>
      <xdr:colOff>1524000</xdr:colOff>
      <xdr:row>191</xdr:row>
      <xdr:rowOff>133349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207</xdr:row>
      <xdr:rowOff>323849</xdr:rowOff>
    </xdr:from>
    <xdr:to>
      <xdr:col>2</xdr:col>
      <xdr:colOff>1524000</xdr:colOff>
      <xdr:row>210</xdr:row>
      <xdr:rowOff>133349</xdr:rowOff>
    </xdr:to>
    <xdr:pic>
      <xdr:nvPicPr>
        <xdr:cNvPr id="12" name="Imagen 16" descr="WhatsApp Image 2021-11-03 at 1">
          <a:extLst>
            <a:ext uri="{FF2B5EF4-FFF2-40B4-BE49-F238E27FC236}">
              <a16:creationId xmlns:a16="http://schemas.microsoft.com/office/drawing/2014/main" id="{2512F7AA-D7E5-49A6-B992-CCF267FB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7227449"/>
          <a:ext cx="1600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08"/>
  <sheetViews>
    <sheetView tabSelected="1" zoomScaleNormal="100" workbookViewId="0">
      <selection activeCell="C9" sqref="C9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  <col min="14" max="14" width="3.5703125" customWidth="1"/>
    <col min="15" max="15" width="3.85546875" customWidth="1"/>
  </cols>
  <sheetData>
    <row r="1" spans="1:13" ht="13.5" customHeight="1" thickBot="1" x14ac:dyDescent="0.25">
      <c r="A1" s="1"/>
      <c r="B1" s="1"/>
      <c r="C1" s="1"/>
      <c r="D1" s="143" t="s">
        <v>0</v>
      </c>
      <c r="E1" s="143"/>
      <c r="F1" s="143"/>
      <c r="G1" s="143"/>
      <c r="H1" s="143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44" t="s">
        <v>1</v>
      </c>
      <c r="E2" s="144"/>
      <c r="F2" s="144"/>
      <c r="G2" s="144"/>
      <c r="H2" s="144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45" t="s">
        <v>245</v>
      </c>
      <c r="E3" s="145"/>
      <c r="F3" s="145"/>
      <c r="G3" s="145"/>
      <c r="H3" s="145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46" t="s">
        <v>3</v>
      </c>
      <c r="F5" s="146"/>
      <c r="G5" s="147" t="s">
        <v>4</v>
      </c>
      <c r="H5" s="148"/>
      <c r="I5" s="148"/>
      <c r="J5" s="149"/>
      <c r="K5" s="11"/>
      <c r="L5" s="12"/>
    </row>
    <row r="6" spans="1:13" ht="15" customHeight="1" thickBot="1" x14ac:dyDescent="0.25">
      <c r="A6" s="13" t="s">
        <v>5</v>
      </c>
      <c r="B6" s="150" t="s">
        <v>6</v>
      </c>
      <c r="C6" s="152" t="s">
        <v>7</v>
      </c>
      <c r="D6" s="154" t="s">
        <v>8</v>
      </c>
      <c r="E6" s="156" t="s">
        <v>9</v>
      </c>
      <c r="F6" s="158" t="s">
        <v>10</v>
      </c>
      <c r="G6" s="156" t="s">
        <v>11</v>
      </c>
      <c r="H6" s="156" t="s">
        <v>12</v>
      </c>
      <c r="I6" s="156" t="s">
        <v>10</v>
      </c>
      <c r="J6" s="156" t="s">
        <v>13</v>
      </c>
      <c r="K6" s="139" t="s">
        <v>14</v>
      </c>
      <c r="L6" s="141" t="s">
        <v>15</v>
      </c>
    </row>
    <row r="7" spans="1:13" ht="12" customHeight="1" thickBot="1" x14ac:dyDescent="0.25">
      <c r="A7" s="14" t="s">
        <v>16</v>
      </c>
      <c r="B7" s="151"/>
      <c r="C7" s="153"/>
      <c r="D7" s="155"/>
      <c r="E7" s="157"/>
      <c r="F7" s="159"/>
      <c r="G7" s="157"/>
      <c r="H7" s="157"/>
      <c r="I7" s="157"/>
      <c r="J7" s="157"/>
      <c r="K7" s="140"/>
      <c r="L7" s="142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4993</v>
      </c>
      <c r="F9" s="29"/>
      <c r="G9" s="30"/>
      <c r="H9" s="29"/>
      <c r="I9" s="31"/>
      <c r="J9" s="31"/>
      <c r="K9" s="29">
        <f t="shared" ref="K9:K16" si="0">SUM(E9:F9)-SUM(G9:J9)</f>
        <v>4993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8219</v>
      </c>
      <c r="F10" s="29"/>
      <c r="G10" s="30"/>
      <c r="H10" s="31"/>
      <c r="I10" s="31"/>
      <c r="J10" s="31"/>
      <c r="K10" s="29">
        <f t="shared" si="0"/>
        <v>8219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4324</v>
      </c>
      <c r="F11" s="29"/>
      <c r="G11" s="30"/>
      <c r="H11" s="31"/>
      <c r="I11" s="31"/>
      <c r="J11" s="31"/>
      <c r="K11" s="29">
        <f t="shared" si="0"/>
        <v>4324</v>
      </c>
      <c r="L11" s="32"/>
      <c r="M11">
        <v>1</v>
      </c>
    </row>
    <row r="12" spans="1:13" ht="38.25" customHeight="1" x14ac:dyDescent="0.2">
      <c r="A12" s="25">
        <v>102</v>
      </c>
      <c r="B12" s="25" t="s">
        <v>26</v>
      </c>
      <c r="C12" s="36" t="s">
        <v>227</v>
      </c>
      <c r="D12" s="35" t="s">
        <v>21</v>
      </c>
      <c r="E12" s="28">
        <v>7905</v>
      </c>
      <c r="F12" s="29"/>
      <c r="G12" s="30"/>
      <c r="H12" s="31"/>
      <c r="I12" s="31"/>
      <c r="J12" s="31"/>
      <c r="K12" s="29">
        <f t="shared" si="0"/>
        <v>7905</v>
      </c>
      <c r="L12" s="32"/>
      <c r="M12">
        <v>1</v>
      </c>
    </row>
    <row r="13" spans="1:13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4602</v>
      </c>
      <c r="F13" s="29"/>
      <c r="G13" s="38"/>
      <c r="H13" s="29"/>
      <c r="I13" s="29"/>
      <c r="J13" s="31"/>
      <c r="K13" s="39">
        <f t="shared" si="0"/>
        <v>4602</v>
      </c>
      <c r="L13" s="40"/>
      <c r="M13">
        <v>1</v>
      </c>
    </row>
    <row r="14" spans="1:13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7471</v>
      </c>
      <c r="F14" s="29"/>
      <c r="G14" s="31"/>
      <c r="H14" s="43"/>
      <c r="I14" s="29"/>
      <c r="J14" s="29"/>
      <c r="K14" s="39">
        <f t="shared" si="0"/>
        <v>7471</v>
      </c>
      <c r="L14" s="44"/>
      <c r="M14">
        <v>1</v>
      </c>
    </row>
    <row r="15" spans="1:13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7122</v>
      </c>
      <c r="F15" s="29"/>
      <c r="G15" s="31"/>
      <c r="H15" s="29"/>
      <c r="I15" s="31"/>
      <c r="J15" s="31"/>
      <c r="K15" s="39">
        <f t="shared" si="0"/>
        <v>7122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7905</v>
      </c>
      <c r="F16" s="29"/>
      <c r="G16" s="31"/>
      <c r="H16" s="29"/>
      <c r="I16" s="31"/>
      <c r="J16" s="31"/>
      <c r="K16" s="39">
        <f t="shared" si="0"/>
        <v>7905</v>
      </c>
      <c r="L16" s="32"/>
      <c r="M16">
        <v>1</v>
      </c>
    </row>
    <row r="17" spans="1:13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3415</v>
      </c>
      <c r="F17" s="29"/>
      <c r="G17" s="30"/>
      <c r="H17" s="31"/>
      <c r="I17" s="31"/>
      <c r="J17" s="31"/>
      <c r="K17" s="29">
        <f>SUM(E17:F17)-SUM(G17:J17)</f>
        <v>3415</v>
      </c>
      <c r="L17" s="32"/>
      <c r="M17">
        <v>1</v>
      </c>
    </row>
    <row r="18" spans="1:13" ht="38.25" customHeight="1" x14ac:dyDescent="0.2">
      <c r="A18" s="25">
        <v>102</v>
      </c>
      <c r="B18" s="25" t="s">
        <v>38</v>
      </c>
      <c r="C18" s="41" t="s">
        <v>39</v>
      </c>
      <c r="D18" s="42" t="s">
        <v>37</v>
      </c>
      <c r="E18" s="28">
        <v>2876</v>
      </c>
      <c r="F18" s="29"/>
      <c r="G18" s="30"/>
      <c r="H18" s="29"/>
      <c r="I18" s="31"/>
      <c r="J18" s="31"/>
      <c r="K18" s="29">
        <f>SUM(E18:F18)-SUM(G18:J18)</f>
        <v>2876</v>
      </c>
      <c r="L18" s="32"/>
      <c r="M18">
        <v>1</v>
      </c>
    </row>
    <row r="19" spans="1:13" ht="38.25" customHeight="1" x14ac:dyDescent="0.2">
      <c r="A19" s="37">
        <v>102</v>
      </c>
      <c r="B19" s="37" t="s">
        <v>40</v>
      </c>
      <c r="C19" s="36" t="s">
        <v>41</v>
      </c>
      <c r="D19" s="45" t="s">
        <v>37</v>
      </c>
      <c r="E19" s="28">
        <v>2198</v>
      </c>
      <c r="F19" s="29"/>
      <c r="G19" s="39"/>
      <c r="H19" s="29"/>
      <c r="I19" s="31"/>
      <c r="J19" s="29"/>
      <c r="K19" s="29">
        <f>SUM(E19:F19)-SUM(G19:J19)</f>
        <v>2198</v>
      </c>
      <c r="L19" s="46"/>
      <c r="M19">
        <v>1</v>
      </c>
    </row>
    <row r="20" spans="1:13" ht="12" customHeight="1" thickBot="1" x14ac:dyDescent="0.25">
      <c r="A20" s="47"/>
      <c r="B20" s="47"/>
      <c r="C20" s="48"/>
      <c r="D20" s="49" t="s">
        <v>18</v>
      </c>
      <c r="E20" s="50">
        <f t="shared" ref="E20:K20" si="1">SUM(E9:E19)</f>
        <v>61030</v>
      </c>
      <c r="F20" s="50">
        <f t="shared" si="1"/>
        <v>0</v>
      </c>
      <c r="G20" s="50">
        <f t="shared" si="1"/>
        <v>0</v>
      </c>
      <c r="H20" s="50">
        <f t="shared" si="1"/>
        <v>0</v>
      </c>
      <c r="I20" s="50">
        <f t="shared" si="1"/>
        <v>0</v>
      </c>
      <c r="J20" s="50">
        <f t="shared" si="1"/>
        <v>0</v>
      </c>
      <c r="K20" s="50">
        <f t="shared" si="1"/>
        <v>61030</v>
      </c>
      <c r="L20" s="4"/>
      <c r="M20" s="127">
        <f>SUM(M9:M19)</f>
        <v>11</v>
      </c>
    </row>
    <row r="21" spans="1:13" ht="120" customHeight="1" x14ac:dyDescent="0.2">
      <c r="A21" s="4"/>
      <c r="B21" s="4"/>
      <c r="C21" s="5"/>
      <c r="D21" s="6"/>
      <c r="E21" s="7"/>
      <c r="F21" s="8"/>
      <c r="G21" s="9"/>
      <c r="H21" s="10"/>
      <c r="I21" s="10"/>
      <c r="J21" s="10"/>
      <c r="K21" s="11"/>
      <c r="L21" s="12"/>
      <c r="M21" s="51"/>
    </row>
    <row r="22" spans="1:13" ht="19.5" customHeight="1" thickBot="1" x14ac:dyDescent="0.25">
      <c r="A22" s="1"/>
      <c r="B22" s="1"/>
      <c r="C22" s="1"/>
      <c r="D22" s="143" t="s">
        <v>0</v>
      </c>
      <c r="E22" s="143"/>
      <c r="F22" s="143"/>
      <c r="G22" s="143"/>
      <c r="H22" s="143"/>
      <c r="I22" s="1"/>
      <c r="J22" s="1"/>
      <c r="K22" s="2"/>
      <c r="L22" s="1"/>
    </row>
    <row r="23" spans="1:13" ht="18" customHeight="1" thickBot="1" x14ac:dyDescent="0.25">
      <c r="A23" s="1"/>
      <c r="B23" s="1"/>
      <c r="C23" s="1"/>
      <c r="D23" s="144" t="s">
        <v>1</v>
      </c>
      <c r="E23" s="144"/>
      <c r="F23" s="144"/>
      <c r="G23" s="144"/>
      <c r="H23" s="144"/>
      <c r="I23" s="1"/>
      <c r="J23" s="1"/>
      <c r="K23" s="2"/>
      <c r="L23" s="3" t="s">
        <v>42</v>
      </c>
    </row>
    <row r="24" spans="1:13" ht="18" customHeight="1" x14ac:dyDescent="0.2">
      <c r="A24" s="1"/>
      <c r="B24" s="1"/>
      <c r="C24" s="1"/>
      <c r="D24" s="145" t="s">
        <v>245</v>
      </c>
      <c r="E24" s="145"/>
      <c r="F24" s="145"/>
      <c r="G24" s="145"/>
      <c r="H24" s="145"/>
      <c r="I24" s="1"/>
      <c r="J24" s="1"/>
      <c r="K24" s="2"/>
      <c r="L24" s="1"/>
    </row>
    <row r="25" spans="1:13" ht="19.5" customHeight="1" x14ac:dyDescent="0.2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9.75" customHeight="1" thickBot="1" x14ac:dyDescent="0.25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18.75" customHeight="1" thickBot="1" x14ac:dyDescent="0.25">
      <c r="A27" s="4"/>
      <c r="B27" s="4"/>
      <c r="C27" s="12"/>
      <c r="D27" s="6"/>
      <c r="E27" s="146" t="s">
        <v>3</v>
      </c>
      <c r="F27" s="146"/>
      <c r="G27" s="147" t="s">
        <v>4</v>
      </c>
      <c r="H27" s="148"/>
      <c r="I27" s="148"/>
      <c r="J27" s="149"/>
      <c r="K27" s="11"/>
      <c r="L27" s="12"/>
    </row>
    <row r="28" spans="1:13" s="52" customFormat="1" ht="15" customHeight="1" thickBot="1" x14ac:dyDescent="0.2">
      <c r="A28" s="13" t="s">
        <v>5</v>
      </c>
      <c r="B28" s="150" t="s">
        <v>6</v>
      </c>
      <c r="C28" s="152" t="s">
        <v>7</v>
      </c>
      <c r="D28" s="154" t="s">
        <v>8</v>
      </c>
      <c r="E28" s="156" t="s">
        <v>9</v>
      </c>
      <c r="F28" s="158" t="s">
        <v>10</v>
      </c>
      <c r="G28" s="156" t="s">
        <v>11</v>
      </c>
      <c r="H28" s="156" t="s">
        <v>12</v>
      </c>
      <c r="I28" s="156" t="s">
        <v>10</v>
      </c>
      <c r="J28" s="156" t="s">
        <v>13</v>
      </c>
      <c r="K28" s="139" t="s">
        <v>14</v>
      </c>
      <c r="L28" s="141" t="s">
        <v>15</v>
      </c>
    </row>
    <row r="29" spans="1:13" ht="12" customHeight="1" thickBot="1" x14ac:dyDescent="0.25">
      <c r="A29" s="14" t="s">
        <v>16</v>
      </c>
      <c r="B29" s="151"/>
      <c r="C29" s="153"/>
      <c r="D29" s="155"/>
      <c r="E29" s="157"/>
      <c r="F29" s="159"/>
      <c r="G29" s="157"/>
      <c r="H29" s="157"/>
      <c r="I29" s="157"/>
      <c r="J29" s="157"/>
      <c r="K29" s="140"/>
      <c r="L29" s="142"/>
    </row>
    <row r="30" spans="1:13" ht="13.5" customHeight="1" x14ac:dyDescent="0.2">
      <c r="A30" s="15"/>
      <c r="B30" s="4"/>
      <c r="C30" s="16" t="s">
        <v>17</v>
      </c>
      <c r="D30" s="17"/>
      <c r="E30" s="18"/>
      <c r="F30" s="7"/>
      <c r="G30" s="19"/>
      <c r="H30" s="20"/>
      <c r="I30" s="21"/>
      <c r="J30" s="22"/>
      <c r="K30" s="23"/>
      <c r="L30" s="24"/>
    </row>
    <row r="31" spans="1:13" ht="33" customHeight="1" x14ac:dyDescent="0.2">
      <c r="A31" s="25">
        <v>102</v>
      </c>
      <c r="B31" s="25" t="s">
        <v>43</v>
      </c>
      <c r="C31" s="26" t="s">
        <v>44</v>
      </c>
      <c r="D31" s="36" t="s">
        <v>37</v>
      </c>
      <c r="E31" s="28">
        <v>2372</v>
      </c>
      <c r="F31" s="29"/>
      <c r="G31" s="29"/>
      <c r="H31" s="29"/>
      <c r="I31" s="29"/>
      <c r="J31" s="29"/>
      <c r="K31" s="29">
        <f t="shared" ref="K31:K41" si="2">SUM(E31:F31)-SUM(G31:J31)</f>
        <v>2372</v>
      </c>
      <c r="L31" s="53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37</v>
      </c>
      <c r="E32" s="28">
        <v>3420</v>
      </c>
      <c r="F32" s="29"/>
      <c r="G32" s="29"/>
      <c r="H32" s="29"/>
      <c r="I32" s="29"/>
      <c r="J32" s="29"/>
      <c r="K32" s="29">
        <f t="shared" si="2"/>
        <v>3420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3419</v>
      </c>
      <c r="F33" s="29"/>
      <c r="G33" s="29"/>
      <c r="H33" s="29"/>
      <c r="I33" s="29"/>
      <c r="J33" s="29"/>
      <c r="K33" s="29">
        <f t="shared" si="2"/>
        <v>3419</v>
      </c>
      <c r="L33" s="54"/>
      <c r="M33">
        <v>1</v>
      </c>
    </row>
    <row r="34" spans="1:13" ht="33.75" customHeight="1" x14ac:dyDescent="0.2">
      <c r="A34" s="25">
        <v>102</v>
      </c>
      <c r="B34" s="25" t="s">
        <v>49</v>
      </c>
      <c r="C34" s="26" t="s">
        <v>50</v>
      </c>
      <c r="D34" s="26" t="s">
        <v>51</v>
      </c>
      <c r="E34" s="28">
        <v>1705</v>
      </c>
      <c r="F34" s="29"/>
      <c r="G34" s="29"/>
      <c r="H34" s="29"/>
      <c r="I34" s="29"/>
      <c r="J34" s="29"/>
      <c r="K34" s="29">
        <f t="shared" si="2"/>
        <v>1705</v>
      </c>
      <c r="L34" s="54"/>
      <c r="M34">
        <v>1</v>
      </c>
    </row>
    <row r="35" spans="1:13" ht="33.75" customHeight="1" x14ac:dyDescent="0.2">
      <c r="A35" s="25">
        <v>102</v>
      </c>
      <c r="B35" s="25" t="s">
        <v>52</v>
      </c>
      <c r="C35" s="41" t="s">
        <v>53</v>
      </c>
      <c r="D35" s="26" t="s">
        <v>51</v>
      </c>
      <c r="E35" s="28">
        <v>2258</v>
      </c>
      <c r="F35" s="29"/>
      <c r="G35" s="29"/>
      <c r="H35" s="29"/>
      <c r="I35" s="29"/>
      <c r="J35" s="29"/>
      <c r="K35" s="29">
        <f t="shared" si="2"/>
        <v>2258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41" t="s">
        <v>55</v>
      </c>
      <c r="D36" s="36" t="s">
        <v>37</v>
      </c>
      <c r="E36" s="28">
        <v>3557</v>
      </c>
      <c r="F36" s="55"/>
      <c r="G36" s="55"/>
      <c r="H36" s="29"/>
      <c r="I36" s="29"/>
      <c r="J36" s="29"/>
      <c r="K36" s="29">
        <f t="shared" si="2"/>
        <v>3557</v>
      </c>
      <c r="L36" s="54"/>
      <c r="M36">
        <v>1</v>
      </c>
    </row>
    <row r="37" spans="1:13" ht="33.75" customHeight="1" x14ac:dyDescent="0.2">
      <c r="A37" s="25">
        <v>602</v>
      </c>
      <c r="B37" s="25" t="s">
        <v>56</v>
      </c>
      <c r="C37" s="36" t="s">
        <v>57</v>
      </c>
      <c r="D37" s="41" t="s">
        <v>58</v>
      </c>
      <c r="E37" s="28">
        <v>5626</v>
      </c>
      <c r="F37" s="29"/>
      <c r="G37" s="29"/>
      <c r="H37" s="29"/>
      <c r="I37" s="29"/>
      <c r="J37" s="29"/>
      <c r="K37" s="29">
        <f t="shared" si="2"/>
        <v>5626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37</v>
      </c>
      <c r="E38" s="28">
        <v>3557</v>
      </c>
      <c r="F38" s="29"/>
      <c r="G38" s="29"/>
      <c r="H38" s="29"/>
      <c r="I38" s="29"/>
      <c r="J38" s="29"/>
      <c r="K38" s="29">
        <f t="shared" si="2"/>
        <v>3557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3557</v>
      </c>
      <c r="F39" s="29"/>
      <c r="G39" s="29"/>
      <c r="H39" s="29"/>
      <c r="I39" s="29"/>
      <c r="J39" s="29"/>
      <c r="K39" s="29">
        <f t="shared" si="2"/>
        <v>3557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7" t="s">
        <v>58</v>
      </c>
      <c r="E40" s="28">
        <v>6621</v>
      </c>
      <c r="F40" s="29"/>
      <c r="G40" s="29"/>
      <c r="H40" s="29"/>
      <c r="I40" s="29"/>
      <c r="J40" s="29"/>
      <c r="K40" s="29">
        <f t="shared" si="2"/>
        <v>6621</v>
      </c>
      <c r="L40" s="54"/>
      <c r="M40">
        <v>1</v>
      </c>
    </row>
    <row r="41" spans="1:13" ht="33.75" customHeight="1" x14ac:dyDescent="0.2">
      <c r="A41" s="25">
        <v>602</v>
      </c>
      <c r="B41" s="25" t="s">
        <v>65</v>
      </c>
      <c r="C41" s="56" t="s">
        <v>66</v>
      </c>
      <c r="D41" s="56" t="s">
        <v>37</v>
      </c>
      <c r="E41" s="28">
        <v>5838</v>
      </c>
      <c r="F41" s="29"/>
      <c r="G41" s="29"/>
      <c r="H41" s="29"/>
      <c r="I41" s="29"/>
      <c r="J41" s="29"/>
      <c r="K41" s="29">
        <f t="shared" si="2"/>
        <v>5838</v>
      </c>
      <c r="L41" s="58"/>
      <c r="M41">
        <v>1</v>
      </c>
    </row>
    <row r="42" spans="1:13" ht="33" customHeight="1" thickBot="1" x14ac:dyDescent="0.25">
      <c r="A42" s="47"/>
      <c r="B42" s="47"/>
      <c r="C42" s="48"/>
      <c r="D42" s="59" t="s">
        <v>18</v>
      </c>
      <c r="E42" s="60">
        <f t="shared" ref="E42:K42" si="3">SUM(E31:E41)</f>
        <v>41930</v>
      </c>
      <c r="F42" s="60">
        <f t="shared" si="3"/>
        <v>0</v>
      </c>
      <c r="G42" s="60">
        <f t="shared" si="3"/>
        <v>0</v>
      </c>
      <c r="H42" s="60">
        <f t="shared" si="3"/>
        <v>0</v>
      </c>
      <c r="I42" s="60">
        <f t="shared" si="3"/>
        <v>0</v>
      </c>
      <c r="J42" s="60">
        <f t="shared" si="3"/>
        <v>0</v>
      </c>
      <c r="K42" s="60">
        <f t="shared" si="3"/>
        <v>41930</v>
      </c>
      <c r="L42" s="61"/>
      <c r="M42" s="62">
        <f>SUM(M31:M41)</f>
        <v>11</v>
      </c>
    </row>
    <row r="43" spans="1:13" ht="124.5" customHeight="1" x14ac:dyDescent="0.2">
      <c r="A43" s="47"/>
      <c r="B43" s="47"/>
      <c r="C43" s="48"/>
      <c r="D43" s="63"/>
      <c r="E43" s="64"/>
      <c r="F43" s="64"/>
      <c r="G43" s="64"/>
      <c r="H43" s="64"/>
      <c r="I43" s="64"/>
      <c r="J43" s="64"/>
      <c r="K43" s="65"/>
      <c r="L43" s="66"/>
    </row>
    <row r="44" spans="1:13" ht="15.75" customHeight="1" thickBot="1" x14ac:dyDescent="0.25">
      <c r="A44" s="1"/>
      <c r="B44" s="1"/>
      <c r="C44" s="67"/>
      <c r="D44" s="164" t="s">
        <v>0</v>
      </c>
      <c r="E44" s="165"/>
      <c r="F44" s="165"/>
      <c r="G44" s="165"/>
      <c r="H44" s="166"/>
      <c r="I44" s="67"/>
      <c r="J44" s="67"/>
      <c r="K44" s="68"/>
      <c r="L44" s="67"/>
    </row>
    <row r="45" spans="1:13" ht="13.5" customHeight="1" thickBot="1" x14ac:dyDescent="0.25">
      <c r="A45" s="1"/>
      <c r="B45" s="1"/>
      <c r="C45" s="67"/>
      <c r="D45" s="167" t="s">
        <v>1</v>
      </c>
      <c r="E45" s="168"/>
      <c r="F45" s="168"/>
      <c r="G45" s="168"/>
      <c r="H45" s="169"/>
      <c r="I45" s="67"/>
      <c r="J45" s="67"/>
      <c r="K45" s="68"/>
      <c r="L45" s="69" t="s">
        <v>67</v>
      </c>
    </row>
    <row r="46" spans="1:13" ht="14.25" customHeight="1" x14ac:dyDescent="0.2">
      <c r="A46" s="1"/>
      <c r="B46" s="1"/>
      <c r="C46" s="67"/>
      <c r="D46" s="170" t="s">
        <v>245</v>
      </c>
      <c r="E46" s="171"/>
      <c r="F46" s="171"/>
      <c r="G46" s="171"/>
      <c r="H46" s="172"/>
      <c r="I46" s="67"/>
      <c r="J46" s="67"/>
      <c r="K46" s="68"/>
      <c r="L46" s="67"/>
    </row>
    <row r="47" spans="1:13" ht="17.25" customHeight="1" thickBot="1" x14ac:dyDescent="0.25">
      <c r="A47" s="4"/>
      <c r="B47" s="4"/>
      <c r="C47" s="70"/>
      <c r="D47" s="71"/>
      <c r="E47" s="7"/>
      <c r="F47" s="72"/>
      <c r="G47" s="73"/>
      <c r="H47" s="10"/>
      <c r="I47" s="10"/>
      <c r="J47" s="10"/>
      <c r="K47" s="11"/>
      <c r="L47" s="4"/>
    </row>
    <row r="48" spans="1:13" ht="16.5" customHeight="1" thickBot="1" x14ac:dyDescent="0.25">
      <c r="A48" s="4"/>
      <c r="B48" s="4"/>
      <c r="C48" s="70"/>
      <c r="D48" s="71"/>
      <c r="E48" s="173" t="s">
        <v>3</v>
      </c>
      <c r="F48" s="174"/>
      <c r="G48" s="174" t="s">
        <v>4</v>
      </c>
      <c r="H48" s="174"/>
      <c r="I48" s="174"/>
      <c r="J48" s="174"/>
      <c r="K48" s="74"/>
      <c r="L48" s="75"/>
    </row>
    <row r="49" spans="1:13" ht="15" customHeight="1" x14ac:dyDescent="0.2">
      <c r="A49" s="76" t="s">
        <v>5</v>
      </c>
      <c r="B49" s="175" t="s">
        <v>6</v>
      </c>
      <c r="C49" s="177" t="s">
        <v>7</v>
      </c>
      <c r="D49" s="177" t="s">
        <v>8</v>
      </c>
      <c r="E49" s="175" t="s">
        <v>9</v>
      </c>
      <c r="F49" s="175" t="s">
        <v>10</v>
      </c>
      <c r="G49" s="175" t="s">
        <v>11</v>
      </c>
      <c r="H49" s="175" t="s">
        <v>12</v>
      </c>
      <c r="I49" s="175" t="s">
        <v>10</v>
      </c>
      <c r="J49" s="175" t="s">
        <v>13</v>
      </c>
      <c r="K49" s="160" t="s">
        <v>14</v>
      </c>
      <c r="L49" s="162" t="s">
        <v>15</v>
      </c>
    </row>
    <row r="50" spans="1:13" ht="13.5" thickBot="1" x14ac:dyDescent="0.25">
      <c r="A50" s="77" t="s">
        <v>16</v>
      </c>
      <c r="B50" s="176"/>
      <c r="C50" s="178"/>
      <c r="D50" s="178"/>
      <c r="E50" s="176"/>
      <c r="F50" s="176"/>
      <c r="G50" s="176"/>
      <c r="H50" s="176"/>
      <c r="I50" s="176"/>
      <c r="J50" s="176"/>
      <c r="K50" s="161"/>
      <c r="L50" s="163"/>
    </row>
    <row r="51" spans="1:13" ht="10.5" customHeight="1" x14ac:dyDescent="0.2">
      <c r="A51" s="78"/>
      <c r="B51" s="79"/>
      <c r="C51" s="16" t="s">
        <v>17</v>
      </c>
      <c r="D51" s="80"/>
      <c r="E51" s="81"/>
      <c r="F51" s="81"/>
      <c r="G51" s="81"/>
      <c r="H51" s="81"/>
      <c r="I51" s="81"/>
      <c r="J51" s="81"/>
      <c r="K51" s="82"/>
      <c r="L51" s="81"/>
    </row>
    <row r="52" spans="1:13" ht="30.75" customHeight="1" x14ac:dyDescent="0.2">
      <c r="A52" s="25">
        <v>602</v>
      </c>
      <c r="B52" s="25" t="s">
        <v>68</v>
      </c>
      <c r="C52" s="36" t="s">
        <v>69</v>
      </c>
      <c r="D52" s="83" t="s">
        <v>37</v>
      </c>
      <c r="E52" s="28">
        <v>3557</v>
      </c>
      <c r="F52" s="29"/>
      <c r="G52" s="29"/>
      <c r="H52" s="29"/>
      <c r="I52" s="29"/>
      <c r="J52" s="29"/>
      <c r="K52" s="29">
        <f t="shared" ref="K52:K65" si="4">SUM(E52:F52)-SUM(G52:J52)</f>
        <v>3557</v>
      </c>
      <c r="L52" s="58"/>
      <c r="M52">
        <v>1</v>
      </c>
    </row>
    <row r="53" spans="1:13" ht="30.75" customHeight="1" x14ac:dyDescent="0.2">
      <c r="A53" s="25">
        <v>602</v>
      </c>
      <c r="B53" s="25" t="s">
        <v>70</v>
      </c>
      <c r="C53" s="84" t="s">
        <v>71</v>
      </c>
      <c r="D53" s="36" t="s">
        <v>37</v>
      </c>
      <c r="E53" s="28">
        <v>6621</v>
      </c>
      <c r="F53" s="29"/>
      <c r="G53" s="29"/>
      <c r="H53" s="29"/>
      <c r="I53" s="29"/>
      <c r="J53" s="29"/>
      <c r="K53" s="29">
        <f t="shared" si="4"/>
        <v>6621</v>
      </c>
      <c r="L53" s="54"/>
      <c r="M53">
        <v>1</v>
      </c>
    </row>
    <row r="54" spans="1:13" ht="30.75" customHeight="1" x14ac:dyDescent="0.2">
      <c r="A54" s="25">
        <v>602</v>
      </c>
      <c r="B54" s="25" t="s">
        <v>72</v>
      </c>
      <c r="C54" s="56" t="s">
        <v>73</v>
      </c>
      <c r="D54" s="56" t="s">
        <v>37</v>
      </c>
      <c r="E54" s="28">
        <v>5838</v>
      </c>
      <c r="F54" s="29"/>
      <c r="G54" s="55"/>
      <c r="H54" s="29"/>
      <c r="I54" s="29"/>
      <c r="J54" s="29"/>
      <c r="K54" s="46">
        <f t="shared" si="4"/>
        <v>5838</v>
      </c>
      <c r="L54" s="85"/>
      <c r="M54">
        <v>1</v>
      </c>
    </row>
    <row r="55" spans="1:13" ht="30.75" customHeight="1" x14ac:dyDescent="0.2">
      <c r="A55" s="25">
        <v>602</v>
      </c>
      <c r="B55" s="25" t="s">
        <v>74</v>
      </c>
      <c r="C55" s="36" t="s">
        <v>75</v>
      </c>
      <c r="D55" s="83" t="s">
        <v>37</v>
      </c>
      <c r="E55" s="28">
        <v>3557</v>
      </c>
      <c r="F55" s="29"/>
      <c r="G55" s="55"/>
      <c r="H55" s="29"/>
      <c r="I55" s="29"/>
      <c r="J55" s="29"/>
      <c r="K55" s="46">
        <f t="shared" si="4"/>
        <v>3557</v>
      </c>
      <c r="L55" s="85"/>
      <c r="M55">
        <v>1</v>
      </c>
    </row>
    <row r="56" spans="1:13" ht="30.75" customHeight="1" x14ac:dyDescent="0.2">
      <c r="A56" s="37">
        <v>602</v>
      </c>
      <c r="B56" s="37" t="s">
        <v>76</v>
      </c>
      <c r="C56" s="56" t="s">
        <v>77</v>
      </c>
      <c r="D56" s="56" t="s">
        <v>37</v>
      </c>
      <c r="E56" s="28">
        <v>5838</v>
      </c>
      <c r="F56" s="29"/>
      <c r="G56" s="55"/>
      <c r="H56" s="29"/>
      <c r="I56" s="29"/>
      <c r="J56" s="29"/>
      <c r="K56" s="46">
        <f t="shared" si="4"/>
        <v>5838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56" t="s">
        <v>79</v>
      </c>
      <c r="D57" s="56" t="s">
        <v>37</v>
      </c>
      <c r="E57" s="28">
        <v>4270</v>
      </c>
      <c r="F57" s="55"/>
      <c r="G57" s="55"/>
      <c r="H57" s="29"/>
      <c r="I57" s="29"/>
      <c r="J57" s="29"/>
      <c r="K57" s="29">
        <f t="shared" si="4"/>
        <v>4270</v>
      </c>
      <c r="L57" s="85"/>
      <c r="M57">
        <v>1</v>
      </c>
    </row>
    <row r="58" spans="1:13" ht="30.75" customHeight="1" x14ac:dyDescent="0.2">
      <c r="A58" s="25">
        <v>602</v>
      </c>
      <c r="B58" s="25" t="s">
        <v>80</v>
      </c>
      <c r="C58" s="26" t="s">
        <v>81</v>
      </c>
      <c r="D58" s="36" t="s">
        <v>58</v>
      </c>
      <c r="E58" s="28">
        <v>3557</v>
      </c>
      <c r="F58" s="29"/>
      <c r="G58" s="29"/>
      <c r="H58" s="29"/>
      <c r="I58" s="29"/>
      <c r="J58" s="29"/>
      <c r="K58" s="29">
        <f t="shared" si="4"/>
        <v>3557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51</v>
      </c>
      <c r="E59" s="28">
        <v>1778</v>
      </c>
      <c r="F59" s="55"/>
      <c r="G59" s="55"/>
      <c r="H59" s="29"/>
      <c r="I59" s="29"/>
      <c r="J59" s="29"/>
      <c r="K59" s="29">
        <f t="shared" si="4"/>
        <v>1778</v>
      </c>
      <c r="L59" s="54"/>
      <c r="M59">
        <v>1</v>
      </c>
    </row>
    <row r="60" spans="1:13" ht="30.75" customHeight="1" x14ac:dyDescent="0.2">
      <c r="A60" s="25">
        <v>102</v>
      </c>
      <c r="B60" s="25" t="s">
        <v>84</v>
      </c>
      <c r="C60" s="26" t="s">
        <v>85</v>
      </c>
      <c r="D60" s="26" t="s">
        <v>51</v>
      </c>
      <c r="E60" s="28">
        <v>1704</v>
      </c>
      <c r="F60" s="29"/>
      <c r="G60" s="29"/>
      <c r="H60" s="29"/>
      <c r="I60" s="29"/>
      <c r="J60" s="29"/>
      <c r="K60" s="46">
        <f t="shared" si="4"/>
        <v>1704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41" t="s">
        <v>87</v>
      </c>
      <c r="D61" s="26" t="s">
        <v>51</v>
      </c>
      <c r="E61" s="28">
        <v>1333</v>
      </c>
      <c r="F61" s="29"/>
      <c r="G61" s="29"/>
      <c r="H61" s="29"/>
      <c r="I61" s="29"/>
      <c r="J61" s="29"/>
      <c r="K61" s="46">
        <f t="shared" si="4"/>
        <v>1333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57" t="s">
        <v>89</v>
      </c>
      <c r="D62" s="57" t="s">
        <v>51</v>
      </c>
      <c r="E62" s="28">
        <v>1975</v>
      </c>
      <c r="F62" s="29"/>
      <c r="G62" s="29"/>
      <c r="H62" s="29"/>
      <c r="I62" s="29"/>
      <c r="J62" s="29"/>
      <c r="K62" s="46">
        <f t="shared" si="4"/>
        <v>1975</v>
      </c>
      <c r="L62" s="53"/>
      <c r="M62">
        <v>1</v>
      </c>
    </row>
    <row r="63" spans="1:13" ht="30.75" customHeight="1" x14ac:dyDescent="0.2">
      <c r="A63" s="25">
        <v>102</v>
      </c>
      <c r="B63" s="25" t="s">
        <v>90</v>
      </c>
      <c r="C63" s="83" t="s">
        <v>91</v>
      </c>
      <c r="D63" s="26" t="s">
        <v>51</v>
      </c>
      <c r="E63" s="28">
        <v>1069</v>
      </c>
      <c r="F63" s="29"/>
      <c r="G63" s="29"/>
      <c r="H63" s="29"/>
      <c r="I63" s="29"/>
      <c r="J63" s="29"/>
      <c r="K63" s="29">
        <f t="shared" si="4"/>
        <v>1069</v>
      </c>
      <c r="L63" s="86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37</v>
      </c>
      <c r="E64" s="28">
        <v>14647</v>
      </c>
      <c r="F64" s="29"/>
      <c r="G64" s="29"/>
      <c r="H64" s="29"/>
      <c r="I64" s="29"/>
      <c r="J64" s="29"/>
      <c r="K64" s="29">
        <f t="shared" si="4"/>
        <v>14647</v>
      </c>
      <c r="L64" s="54"/>
      <c r="M64">
        <v>1</v>
      </c>
    </row>
    <row r="65" spans="1:13" ht="30.75" customHeight="1" x14ac:dyDescent="0.2">
      <c r="A65" s="25">
        <v>102</v>
      </c>
      <c r="B65" s="25" t="s">
        <v>94</v>
      </c>
      <c r="C65" s="26" t="s">
        <v>95</v>
      </c>
      <c r="D65" s="36" t="s">
        <v>58</v>
      </c>
      <c r="E65" s="28">
        <v>3056</v>
      </c>
      <c r="F65" s="29"/>
      <c r="G65" s="29"/>
      <c r="H65" s="29"/>
      <c r="I65" s="29"/>
      <c r="J65" s="29"/>
      <c r="K65" s="29">
        <f t="shared" si="4"/>
        <v>3056</v>
      </c>
      <c r="L65" s="54"/>
      <c r="M65">
        <v>1</v>
      </c>
    </row>
    <row r="66" spans="1:13" ht="12" customHeight="1" thickBot="1" x14ac:dyDescent="0.25">
      <c r="A66" s="87"/>
      <c r="B66" s="87"/>
      <c r="C66" s="87"/>
      <c r="D66" s="49" t="s">
        <v>18</v>
      </c>
      <c r="E66" s="88">
        <f t="shared" ref="E66:K66" si="5">SUM(E52:E65)</f>
        <v>58800</v>
      </c>
      <c r="F66" s="88">
        <f t="shared" si="5"/>
        <v>0</v>
      </c>
      <c r="G66" s="88">
        <f t="shared" si="5"/>
        <v>0</v>
      </c>
      <c r="H66" s="88">
        <f t="shared" si="5"/>
        <v>0</v>
      </c>
      <c r="I66" s="88">
        <f t="shared" si="5"/>
        <v>0</v>
      </c>
      <c r="J66" s="88">
        <f t="shared" si="5"/>
        <v>0</v>
      </c>
      <c r="K66" s="88">
        <f t="shared" si="5"/>
        <v>58800</v>
      </c>
      <c r="L66" s="87"/>
      <c r="M66" s="89">
        <f>SUM(M52:M65)</f>
        <v>14</v>
      </c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32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56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3.5" thickBot="1" x14ac:dyDescent="0.25">
      <c r="A70" s="1"/>
      <c r="B70" s="1"/>
      <c r="C70" s="1"/>
      <c r="D70" s="143" t="s">
        <v>0</v>
      </c>
      <c r="E70" s="143"/>
      <c r="F70" s="143"/>
      <c r="G70" s="143"/>
      <c r="H70" s="143"/>
      <c r="I70" s="1"/>
      <c r="J70" s="1"/>
      <c r="K70" s="2"/>
      <c r="L70" s="1"/>
    </row>
    <row r="71" spans="1:13" ht="13.5" thickBot="1" x14ac:dyDescent="0.25">
      <c r="A71" s="1"/>
      <c r="B71" s="1"/>
      <c r="C71" s="1"/>
      <c r="D71" s="144" t="s">
        <v>1</v>
      </c>
      <c r="E71" s="144"/>
      <c r="F71" s="144"/>
      <c r="G71" s="144"/>
      <c r="H71" s="144"/>
      <c r="I71" s="1"/>
      <c r="J71" s="1"/>
      <c r="K71" s="2"/>
      <c r="L71" s="3" t="s">
        <v>96</v>
      </c>
    </row>
    <row r="72" spans="1:13" x14ac:dyDescent="0.2">
      <c r="A72" s="1"/>
      <c r="B72" s="1"/>
      <c r="C72" s="1"/>
      <c r="D72" s="145" t="s">
        <v>245</v>
      </c>
      <c r="E72" s="145"/>
      <c r="F72" s="145"/>
      <c r="G72" s="145"/>
      <c r="H72" s="145"/>
      <c r="I72" s="1"/>
      <c r="J72" s="1"/>
      <c r="K72" s="2"/>
      <c r="L72" s="1"/>
    </row>
    <row r="73" spans="1:13" x14ac:dyDescent="0.2">
      <c r="A73" s="4"/>
      <c r="B73" s="4"/>
      <c r="C73" s="5"/>
      <c r="D73" s="6"/>
      <c r="E73" s="7"/>
      <c r="F73" s="8"/>
      <c r="G73" s="9"/>
      <c r="H73" s="10"/>
      <c r="I73" s="10"/>
      <c r="J73" s="10"/>
      <c r="K73" s="11"/>
      <c r="L73" s="12"/>
    </row>
    <row r="74" spans="1:13" ht="13.5" thickBot="1" x14ac:dyDescent="0.25"/>
    <row r="75" spans="1:13" ht="13.5" thickBot="1" x14ac:dyDescent="0.25">
      <c r="A75" s="4"/>
      <c r="B75" s="4"/>
      <c r="C75" s="5"/>
      <c r="D75" s="6"/>
      <c r="E75" s="189" t="s">
        <v>3</v>
      </c>
      <c r="F75" s="189"/>
      <c r="G75" s="190" t="s">
        <v>4</v>
      </c>
      <c r="H75" s="190"/>
      <c r="I75" s="190"/>
      <c r="J75" s="190"/>
      <c r="K75" s="11"/>
      <c r="L75" s="12"/>
    </row>
    <row r="76" spans="1:13" ht="13.5" thickBot="1" x14ac:dyDescent="0.25">
      <c r="A76" s="13" t="s">
        <v>5</v>
      </c>
      <c r="B76" s="150" t="s">
        <v>6</v>
      </c>
      <c r="C76" s="152" t="s">
        <v>7</v>
      </c>
      <c r="D76" s="154" t="s">
        <v>8</v>
      </c>
      <c r="E76" s="156" t="s">
        <v>9</v>
      </c>
      <c r="F76" s="158" t="s">
        <v>10</v>
      </c>
      <c r="G76" s="156" t="s">
        <v>11</v>
      </c>
      <c r="H76" s="158" t="s">
        <v>12</v>
      </c>
      <c r="I76" s="156" t="s">
        <v>10</v>
      </c>
      <c r="J76" s="183" t="s">
        <v>13</v>
      </c>
      <c r="K76" s="185" t="s">
        <v>14</v>
      </c>
      <c r="L76" s="187" t="s">
        <v>15</v>
      </c>
    </row>
    <row r="77" spans="1:13" ht="13.5" thickBot="1" x14ac:dyDescent="0.25">
      <c r="A77" s="95" t="s">
        <v>16</v>
      </c>
      <c r="B77" s="151"/>
      <c r="C77" s="179"/>
      <c r="D77" s="180"/>
      <c r="E77" s="181"/>
      <c r="F77" s="182"/>
      <c r="G77" s="181"/>
      <c r="H77" s="182"/>
      <c r="I77" s="181"/>
      <c r="J77" s="184"/>
      <c r="K77" s="186"/>
      <c r="L77" s="188"/>
    </row>
    <row r="78" spans="1:13" x14ac:dyDescent="0.2">
      <c r="A78" s="96"/>
      <c r="B78" s="97"/>
      <c r="C78" s="16" t="s">
        <v>17</v>
      </c>
      <c r="D78" s="98"/>
      <c r="E78" s="99"/>
      <c r="F78" s="99"/>
      <c r="G78" s="99"/>
      <c r="H78" s="99"/>
      <c r="I78" s="99"/>
      <c r="J78" s="99"/>
      <c r="K78" s="100"/>
      <c r="L78" s="101"/>
    </row>
    <row r="79" spans="1:13" ht="33.75" customHeight="1" x14ac:dyDescent="0.2">
      <c r="A79" s="25">
        <v>102</v>
      </c>
      <c r="B79" s="25" t="s">
        <v>97</v>
      </c>
      <c r="C79" s="26" t="s">
        <v>98</v>
      </c>
      <c r="D79" s="36" t="s">
        <v>58</v>
      </c>
      <c r="E79" s="28">
        <v>2156</v>
      </c>
      <c r="F79" s="29"/>
      <c r="G79" s="29"/>
      <c r="H79" s="29"/>
      <c r="I79" s="29"/>
      <c r="J79" s="29"/>
      <c r="K79" s="29">
        <f t="shared" ref="K79:K91" si="6">SUM(E79:F79)-SUM(G79:J79)</f>
        <v>2156</v>
      </c>
      <c r="L79" s="55"/>
      <c r="M79">
        <v>1</v>
      </c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58</v>
      </c>
      <c r="E80" s="28">
        <v>7290</v>
      </c>
      <c r="F80" s="29"/>
      <c r="G80" s="29"/>
      <c r="H80" s="29"/>
      <c r="I80" s="29"/>
      <c r="J80" s="29"/>
      <c r="K80" s="29">
        <f t="shared" si="6"/>
        <v>7290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58</v>
      </c>
      <c r="E81" s="28">
        <v>5218</v>
      </c>
      <c r="F81" s="29"/>
      <c r="G81" s="29"/>
      <c r="H81" s="29"/>
      <c r="I81" s="29"/>
      <c r="J81" s="29"/>
      <c r="K81" s="29">
        <f t="shared" si="6"/>
        <v>5218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58</v>
      </c>
      <c r="E82" s="28">
        <v>2760</v>
      </c>
      <c r="F82" s="29"/>
      <c r="G82" s="29"/>
      <c r="H82" s="29">
        <v>280</v>
      </c>
      <c r="I82" s="29"/>
      <c r="J82" s="29"/>
      <c r="K82" s="29">
        <f t="shared" si="6"/>
        <v>2480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26" t="s">
        <v>106</v>
      </c>
      <c r="D83" s="36" t="s">
        <v>58</v>
      </c>
      <c r="E83" s="28">
        <v>1146</v>
      </c>
      <c r="F83" s="29"/>
      <c r="G83" s="29"/>
      <c r="H83" s="29"/>
      <c r="I83" s="29"/>
      <c r="J83" s="29"/>
      <c r="K83" s="29">
        <f t="shared" si="6"/>
        <v>1146</v>
      </c>
      <c r="L83" s="55"/>
      <c r="M83">
        <v>1</v>
      </c>
    </row>
    <row r="84" spans="1:13" ht="33.75" customHeight="1" x14ac:dyDescent="0.2">
      <c r="A84" s="25">
        <v>102</v>
      </c>
      <c r="B84" s="25" t="s">
        <v>107</v>
      </c>
      <c r="C84" s="57" t="s">
        <v>108</v>
      </c>
      <c r="D84" s="56" t="s">
        <v>21</v>
      </c>
      <c r="E84" s="28">
        <v>4076</v>
      </c>
      <c r="F84" s="55"/>
      <c r="G84" s="55"/>
      <c r="H84" s="29"/>
      <c r="I84" s="29"/>
      <c r="J84" s="29"/>
      <c r="K84" s="29">
        <f t="shared" si="6"/>
        <v>4076</v>
      </c>
      <c r="L84" s="55"/>
      <c r="M84" s="102">
        <v>1</v>
      </c>
    </row>
    <row r="85" spans="1:13" ht="33.75" customHeight="1" x14ac:dyDescent="0.2">
      <c r="A85" s="25">
        <v>102</v>
      </c>
      <c r="B85" s="25" t="s">
        <v>109</v>
      </c>
      <c r="C85" s="26" t="s">
        <v>110</v>
      </c>
      <c r="D85" s="36" t="s">
        <v>21</v>
      </c>
      <c r="E85" s="28">
        <v>5826</v>
      </c>
      <c r="F85" s="29"/>
      <c r="G85" s="29"/>
      <c r="H85" s="29"/>
      <c r="I85" s="29"/>
      <c r="J85" s="29"/>
      <c r="K85" s="29">
        <f t="shared" si="6"/>
        <v>5826</v>
      </c>
      <c r="L85" s="55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26" t="s">
        <v>58</v>
      </c>
      <c r="E86" s="28">
        <v>3576</v>
      </c>
      <c r="F86" s="29"/>
      <c r="G86" s="29"/>
      <c r="H86" s="29"/>
      <c r="I86" s="29"/>
      <c r="J86" s="29"/>
      <c r="K86" s="46">
        <f t="shared" si="6"/>
        <v>3576</v>
      </c>
      <c r="L86" s="103"/>
      <c r="M86" s="102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51</v>
      </c>
      <c r="E87" s="28">
        <v>2584</v>
      </c>
      <c r="F87" s="29"/>
      <c r="G87" s="29"/>
      <c r="H87" s="29"/>
      <c r="I87" s="29"/>
      <c r="J87" s="29"/>
      <c r="K87" s="46">
        <f t="shared" si="6"/>
        <v>2584</v>
      </c>
      <c r="L87" s="103"/>
      <c r="M87" s="104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51</v>
      </c>
      <c r="E88" s="28">
        <v>1034</v>
      </c>
      <c r="F88" s="29"/>
      <c r="G88" s="29"/>
      <c r="H88" s="29"/>
      <c r="I88" s="29"/>
      <c r="J88" s="29"/>
      <c r="K88" s="46">
        <f t="shared" si="6"/>
        <v>1034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51</v>
      </c>
      <c r="E89" s="28">
        <v>2802</v>
      </c>
      <c r="F89" s="29"/>
      <c r="G89" s="29"/>
      <c r="H89" s="29"/>
      <c r="I89" s="29"/>
      <c r="J89" s="29"/>
      <c r="K89" s="46">
        <f t="shared" si="6"/>
        <v>2802</v>
      </c>
      <c r="L89" s="103"/>
      <c r="M89" s="104">
        <v>1</v>
      </c>
    </row>
    <row r="90" spans="1:13" ht="33.75" customHeight="1" x14ac:dyDescent="0.2">
      <c r="A90" s="25">
        <v>102</v>
      </c>
      <c r="B90" s="25" t="s">
        <v>119</v>
      </c>
      <c r="C90" s="26" t="s">
        <v>120</v>
      </c>
      <c r="D90" s="26" t="s">
        <v>58</v>
      </c>
      <c r="E90" s="28">
        <v>2761</v>
      </c>
      <c r="F90" s="29"/>
      <c r="G90" s="29"/>
      <c r="H90" s="29"/>
      <c r="I90" s="29"/>
      <c r="J90" s="29"/>
      <c r="K90" s="46">
        <f t="shared" si="6"/>
        <v>2761</v>
      </c>
      <c r="L90" s="103"/>
      <c r="M90" s="104">
        <v>1</v>
      </c>
    </row>
    <row r="91" spans="1:13" ht="33.75" customHeight="1" x14ac:dyDescent="0.2">
      <c r="A91" s="25">
        <v>102</v>
      </c>
      <c r="B91" s="25" t="s">
        <v>121</v>
      </c>
      <c r="C91" s="26" t="s">
        <v>122</v>
      </c>
      <c r="D91" s="26" t="s">
        <v>58</v>
      </c>
      <c r="E91" s="28">
        <v>3201</v>
      </c>
      <c r="F91" s="29"/>
      <c r="G91" s="29"/>
      <c r="H91" s="29"/>
      <c r="I91" s="29"/>
      <c r="J91" s="29"/>
      <c r="K91" s="46">
        <f t="shared" si="6"/>
        <v>3201</v>
      </c>
      <c r="L91" s="103"/>
      <c r="M91" s="104">
        <v>1</v>
      </c>
    </row>
    <row r="92" spans="1:13" ht="13.5" thickBot="1" x14ac:dyDescent="0.25">
      <c r="D92" s="49" t="s">
        <v>18</v>
      </c>
      <c r="E92" s="88">
        <f t="shared" ref="E92:K92" si="7">SUM(E79:E91)</f>
        <v>44430</v>
      </c>
      <c r="F92" s="88">
        <f t="shared" si="7"/>
        <v>0</v>
      </c>
      <c r="G92" s="88">
        <f t="shared" si="7"/>
        <v>0</v>
      </c>
      <c r="H92" s="88">
        <f t="shared" si="7"/>
        <v>280</v>
      </c>
      <c r="I92" s="88">
        <f t="shared" si="7"/>
        <v>0</v>
      </c>
      <c r="J92" s="88">
        <f t="shared" si="7"/>
        <v>0</v>
      </c>
      <c r="K92" s="88">
        <f t="shared" si="7"/>
        <v>44150</v>
      </c>
      <c r="M92" s="105">
        <f>SUM(M79:M91)</f>
        <v>13</v>
      </c>
    </row>
    <row r="93" spans="1:13" ht="18.75" customHeight="1" x14ac:dyDescent="0.2">
      <c r="M93" s="106"/>
    </row>
    <row r="94" spans="1:13" ht="18.75" customHeight="1" x14ac:dyDescent="0.2">
      <c r="M94" s="106"/>
    </row>
    <row r="95" spans="1:13" ht="89.25" customHeight="1" x14ac:dyDescent="0.2">
      <c r="M95" s="106"/>
    </row>
    <row r="96" spans="1:13" ht="22.5" customHeight="1" thickBot="1" x14ac:dyDescent="0.25">
      <c r="A96" s="1"/>
      <c r="B96" s="1"/>
      <c r="C96" s="1"/>
      <c r="D96" s="143" t="s">
        <v>0</v>
      </c>
      <c r="E96" s="143"/>
      <c r="F96" s="143"/>
      <c r="G96" s="143"/>
      <c r="H96" s="143"/>
      <c r="I96" s="1"/>
      <c r="J96" s="1"/>
      <c r="K96" s="2"/>
      <c r="L96" s="1"/>
      <c r="M96" s="106"/>
    </row>
    <row r="97" spans="1:13" ht="13.5" thickBot="1" x14ac:dyDescent="0.25">
      <c r="A97" s="1"/>
      <c r="B97" s="1"/>
      <c r="C97" s="1"/>
      <c r="D97" s="144" t="s">
        <v>1</v>
      </c>
      <c r="E97" s="144"/>
      <c r="F97" s="144"/>
      <c r="G97" s="144"/>
      <c r="H97" s="144"/>
      <c r="I97" s="1"/>
      <c r="J97" s="1"/>
      <c r="K97" s="2"/>
      <c r="L97" s="3" t="s">
        <v>123</v>
      </c>
      <c r="M97" s="106"/>
    </row>
    <row r="98" spans="1:13" x14ac:dyDescent="0.2">
      <c r="A98" s="1"/>
      <c r="B98" s="1"/>
      <c r="C98" s="1"/>
      <c r="D98" s="145" t="s">
        <v>245</v>
      </c>
      <c r="E98" s="145"/>
      <c r="F98" s="145"/>
      <c r="G98" s="145"/>
      <c r="H98" s="145"/>
      <c r="I98" s="1"/>
      <c r="J98" s="1"/>
      <c r="K98" s="2"/>
      <c r="L98" s="1"/>
      <c r="M98" s="106"/>
    </row>
    <row r="99" spans="1:13" x14ac:dyDescent="0.2">
      <c r="A99" s="4"/>
      <c r="B99" s="4"/>
      <c r="C99" s="5"/>
      <c r="D99" s="6"/>
      <c r="E99" s="7"/>
      <c r="F99" s="8"/>
      <c r="G99" s="9"/>
      <c r="H99" s="10"/>
      <c r="I99" s="10"/>
      <c r="J99" s="10"/>
      <c r="K99" s="11"/>
      <c r="L99" s="12"/>
      <c r="M99" s="106"/>
    </row>
    <row r="100" spans="1:13" ht="13.5" thickBot="1" x14ac:dyDescent="0.25">
      <c r="M100" s="106"/>
    </row>
    <row r="101" spans="1:13" ht="13.5" thickBot="1" x14ac:dyDescent="0.25">
      <c r="A101" s="4"/>
      <c r="B101" s="4"/>
      <c r="C101" s="5"/>
      <c r="D101" s="6"/>
      <c r="E101" s="189" t="s">
        <v>3</v>
      </c>
      <c r="F101" s="189"/>
      <c r="G101" s="190" t="s">
        <v>4</v>
      </c>
      <c r="H101" s="190"/>
      <c r="I101" s="190"/>
      <c r="J101" s="190"/>
      <c r="K101" s="11"/>
      <c r="L101" s="12"/>
      <c r="M101" s="106"/>
    </row>
    <row r="102" spans="1:13" ht="13.5" thickBot="1" x14ac:dyDescent="0.25">
      <c r="A102" s="13" t="s">
        <v>5</v>
      </c>
      <c r="B102" s="150" t="s">
        <v>6</v>
      </c>
      <c r="C102" s="152" t="s">
        <v>7</v>
      </c>
      <c r="D102" s="154" t="s">
        <v>8</v>
      </c>
      <c r="E102" s="156" t="s">
        <v>9</v>
      </c>
      <c r="F102" s="158" t="s">
        <v>10</v>
      </c>
      <c r="G102" s="156" t="s">
        <v>11</v>
      </c>
      <c r="H102" s="158" t="s">
        <v>12</v>
      </c>
      <c r="I102" s="156" t="s">
        <v>10</v>
      </c>
      <c r="J102" s="183" t="s">
        <v>13</v>
      </c>
      <c r="K102" s="185" t="s">
        <v>14</v>
      </c>
      <c r="L102" s="187" t="s">
        <v>15</v>
      </c>
      <c r="M102" s="106"/>
    </row>
    <row r="103" spans="1:13" ht="13.5" thickBot="1" x14ac:dyDescent="0.25">
      <c r="A103" s="95" t="s">
        <v>16</v>
      </c>
      <c r="B103" s="151"/>
      <c r="C103" s="179"/>
      <c r="D103" s="180"/>
      <c r="E103" s="181"/>
      <c r="F103" s="182"/>
      <c r="G103" s="181"/>
      <c r="H103" s="182"/>
      <c r="I103" s="181"/>
      <c r="J103" s="184"/>
      <c r="K103" s="186"/>
      <c r="L103" s="188"/>
      <c r="M103" s="106"/>
    </row>
    <row r="104" spans="1:13" x14ac:dyDescent="0.2">
      <c r="A104" s="96"/>
      <c r="B104" s="97"/>
      <c r="C104" s="98"/>
      <c r="D104" s="98"/>
      <c r="E104" s="99"/>
      <c r="F104" s="99"/>
      <c r="G104" s="99"/>
      <c r="H104" s="99"/>
      <c r="I104" s="99"/>
      <c r="J104" s="99"/>
      <c r="K104" s="100"/>
      <c r="L104" s="101"/>
      <c r="M104" s="106"/>
    </row>
    <row r="105" spans="1:13" ht="33.75" customHeight="1" x14ac:dyDescent="0.2">
      <c r="A105" s="25">
        <v>102</v>
      </c>
      <c r="B105" s="25" t="s">
        <v>124</v>
      </c>
      <c r="C105" s="57" t="s">
        <v>125</v>
      </c>
      <c r="D105" s="57" t="s">
        <v>51</v>
      </c>
      <c r="E105" s="28">
        <v>1925</v>
      </c>
      <c r="F105" s="29"/>
      <c r="G105" s="29"/>
      <c r="H105" s="29"/>
      <c r="I105" s="29"/>
      <c r="J105" s="31"/>
      <c r="K105" s="46">
        <f t="shared" ref="K105:K111" si="8">SUM(E105:F105)-SUM(G105:J105)</f>
        <v>1925</v>
      </c>
      <c r="L105" s="53"/>
      <c r="M105" s="104">
        <v>1</v>
      </c>
    </row>
    <row r="106" spans="1:13" ht="33.75" customHeight="1" x14ac:dyDescent="0.2">
      <c r="A106" s="25">
        <v>602</v>
      </c>
      <c r="B106" s="25" t="s">
        <v>126</v>
      </c>
      <c r="C106" s="26" t="s">
        <v>127</v>
      </c>
      <c r="D106" s="26" t="s">
        <v>51</v>
      </c>
      <c r="E106" s="28">
        <v>3309</v>
      </c>
      <c r="F106" s="29"/>
      <c r="G106" s="29"/>
      <c r="H106" s="29"/>
      <c r="I106" s="29"/>
      <c r="J106" s="31"/>
      <c r="K106" s="46">
        <f t="shared" si="8"/>
        <v>3309</v>
      </c>
      <c r="L106" s="53"/>
      <c r="M106" s="104">
        <v>1</v>
      </c>
    </row>
    <row r="107" spans="1:13" ht="33.75" customHeight="1" x14ac:dyDescent="0.2">
      <c r="A107" s="25">
        <v>102</v>
      </c>
      <c r="B107" s="25" t="s">
        <v>128</v>
      </c>
      <c r="C107" s="26" t="s">
        <v>129</v>
      </c>
      <c r="D107" s="26" t="s">
        <v>37</v>
      </c>
      <c r="E107" s="28">
        <v>4604</v>
      </c>
      <c r="F107" s="29"/>
      <c r="G107" s="29"/>
      <c r="H107" s="29"/>
      <c r="I107" s="29"/>
      <c r="J107" s="31"/>
      <c r="K107" s="46">
        <f t="shared" si="8"/>
        <v>4604</v>
      </c>
      <c r="L107" s="53"/>
      <c r="M107" s="104">
        <v>1</v>
      </c>
    </row>
    <row r="108" spans="1:13" ht="33.75" customHeight="1" x14ac:dyDescent="0.2">
      <c r="A108" s="25">
        <v>102</v>
      </c>
      <c r="B108" s="25" t="s">
        <v>130</v>
      </c>
      <c r="C108" s="107" t="s">
        <v>131</v>
      </c>
      <c r="D108" s="26" t="s">
        <v>58</v>
      </c>
      <c r="E108" s="28">
        <v>2595</v>
      </c>
      <c r="F108" s="29"/>
      <c r="G108" s="29"/>
      <c r="H108" s="29"/>
      <c r="I108" s="29"/>
      <c r="J108" s="31"/>
      <c r="K108" s="46">
        <f t="shared" si="8"/>
        <v>2595</v>
      </c>
      <c r="L108" s="53"/>
      <c r="M108" s="104">
        <v>1</v>
      </c>
    </row>
    <row r="109" spans="1:13" ht="33.75" customHeight="1" x14ac:dyDescent="0.2">
      <c r="A109" s="25">
        <v>102</v>
      </c>
      <c r="B109" s="25" t="s">
        <v>132</v>
      </c>
      <c r="C109" s="26" t="s">
        <v>133</v>
      </c>
      <c r="D109" s="26" t="s">
        <v>58</v>
      </c>
      <c r="E109" s="28">
        <v>3361</v>
      </c>
      <c r="F109" s="29"/>
      <c r="G109" s="29"/>
      <c r="H109" s="29"/>
      <c r="I109" s="29"/>
      <c r="J109" s="31"/>
      <c r="K109" s="46">
        <f t="shared" si="8"/>
        <v>3361</v>
      </c>
      <c r="L109" s="53"/>
      <c r="M109" s="104">
        <v>1</v>
      </c>
    </row>
    <row r="110" spans="1:13" ht="33.75" customHeight="1" x14ac:dyDescent="0.2">
      <c r="A110" s="25">
        <v>602</v>
      </c>
      <c r="B110" s="25" t="s">
        <v>134</v>
      </c>
      <c r="C110" s="26" t="s">
        <v>135</v>
      </c>
      <c r="D110" s="26" t="s">
        <v>58</v>
      </c>
      <c r="E110" s="28">
        <v>2693</v>
      </c>
      <c r="F110" s="29"/>
      <c r="G110" s="29"/>
      <c r="H110" s="29"/>
      <c r="I110" s="29"/>
      <c r="J110" s="31"/>
      <c r="K110" s="46">
        <f t="shared" si="8"/>
        <v>2693</v>
      </c>
      <c r="L110" s="53"/>
      <c r="M110" s="108">
        <v>1</v>
      </c>
    </row>
    <row r="111" spans="1:13" ht="33.75" customHeight="1" x14ac:dyDescent="0.2">
      <c r="A111" s="25">
        <v>102</v>
      </c>
      <c r="B111" s="25" t="s">
        <v>136</v>
      </c>
      <c r="C111" s="26" t="s">
        <v>137</v>
      </c>
      <c r="D111" s="26" t="s">
        <v>58</v>
      </c>
      <c r="E111" s="28">
        <v>2595</v>
      </c>
      <c r="F111" s="29"/>
      <c r="G111" s="29"/>
      <c r="H111" s="29"/>
      <c r="I111" s="29"/>
      <c r="J111" s="31"/>
      <c r="K111" s="46">
        <f t="shared" si="8"/>
        <v>2595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138</v>
      </c>
      <c r="C112" s="26" t="s">
        <v>139</v>
      </c>
      <c r="D112" s="26" t="s">
        <v>51</v>
      </c>
      <c r="E112" s="28">
        <v>1141</v>
      </c>
      <c r="F112" s="29"/>
      <c r="G112" s="29"/>
      <c r="H112" s="29"/>
      <c r="I112" s="29"/>
      <c r="J112" s="31"/>
      <c r="K112" s="46">
        <f>SUM(E112:F112)-SUM(G112:J112)</f>
        <v>1141</v>
      </c>
      <c r="L112" s="53"/>
      <c r="M112" s="108">
        <v>1</v>
      </c>
    </row>
    <row r="113" spans="1:13" ht="33.75" customHeight="1" x14ac:dyDescent="0.2">
      <c r="A113" s="25">
        <v>102</v>
      </c>
      <c r="B113" s="25" t="s">
        <v>140</v>
      </c>
      <c r="C113" s="26" t="s">
        <v>141</v>
      </c>
      <c r="D113" s="26" t="s">
        <v>142</v>
      </c>
      <c r="E113" s="28">
        <v>4605</v>
      </c>
      <c r="F113" s="29"/>
      <c r="G113" s="29"/>
      <c r="H113" s="29"/>
      <c r="I113" s="29"/>
      <c r="J113" s="31"/>
      <c r="K113" s="46">
        <f>SUM(E113:F113)-SUM(G113:J113)</f>
        <v>4605</v>
      </c>
      <c r="L113" s="53"/>
      <c r="M113" s="108">
        <v>1</v>
      </c>
    </row>
    <row r="114" spans="1:13" ht="33.75" customHeight="1" x14ac:dyDescent="0.2">
      <c r="A114" s="25">
        <v>102</v>
      </c>
      <c r="B114" s="25" t="s">
        <v>143</v>
      </c>
      <c r="C114" s="109" t="s">
        <v>144</v>
      </c>
      <c r="D114" s="26" t="s">
        <v>58</v>
      </c>
      <c r="E114" s="28">
        <v>3558</v>
      </c>
      <c r="F114" s="29"/>
      <c r="G114" s="29"/>
      <c r="H114" s="29"/>
      <c r="I114" s="29"/>
      <c r="J114" s="31"/>
      <c r="K114" s="46">
        <f>SUM(E114:F114)-SUM(G114:J114)</f>
        <v>3558</v>
      </c>
      <c r="L114" s="53"/>
      <c r="M114" s="108">
        <v>1</v>
      </c>
    </row>
    <row r="115" spans="1:13" ht="33.75" customHeight="1" thickBot="1" x14ac:dyDescent="0.25">
      <c r="D115" s="49" t="s">
        <v>18</v>
      </c>
      <c r="E115" s="88">
        <f t="shared" ref="E115:K115" si="9">SUM(E105:E114)</f>
        <v>30386</v>
      </c>
      <c r="F115" s="88">
        <f t="shared" si="9"/>
        <v>0</v>
      </c>
      <c r="G115" s="88">
        <f t="shared" si="9"/>
        <v>0</v>
      </c>
      <c r="H115" s="88">
        <f t="shared" si="9"/>
        <v>0</v>
      </c>
      <c r="I115" s="88">
        <f t="shared" si="9"/>
        <v>0</v>
      </c>
      <c r="J115" s="88">
        <f t="shared" si="9"/>
        <v>0</v>
      </c>
      <c r="K115" s="88">
        <f t="shared" si="9"/>
        <v>30386</v>
      </c>
      <c r="M115" s="105">
        <f>SUM(M105:M114)</f>
        <v>10</v>
      </c>
    </row>
    <row r="116" spans="1:13" ht="50.25" customHeight="1" x14ac:dyDescent="0.2">
      <c r="M116" s="110"/>
    </row>
    <row r="117" spans="1:13" ht="46.5" customHeight="1" x14ac:dyDescent="0.2">
      <c r="M117" s="110"/>
    </row>
    <row r="118" spans="1:13" ht="13.5" thickBot="1" x14ac:dyDescent="0.25">
      <c r="A118" s="1"/>
      <c r="B118" s="1"/>
      <c r="C118" s="1"/>
      <c r="D118" s="143" t="s">
        <v>0</v>
      </c>
      <c r="E118" s="143"/>
      <c r="F118" s="143"/>
      <c r="G118" s="143"/>
      <c r="H118" s="143"/>
      <c r="I118" s="1"/>
      <c r="J118" s="1"/>
      <c r="K118" s="2"/>
      <c r="L118" s="1"/>
      <c r="M118" s="110"/>
    </row>
    <row r="119" spans="1:13" ht="13.5" thickBot="1" x14ac:dyDescent="0.25">
      <c r="A119" s="1"/>
      <c r="B119" s="1"/>
      <c r="C119" s="1"/>
      <c r="D119" s="144" t="s">
        <v>1</v>
      </c>
      <c r="E119" s="144"/>
      <c r="F119" s="144"/>
      <c r="G119" s="144"/>
      <c r="H119" s="144"/>
      <c r="I119" s="1"/>
      <c r="J119" s="1"/>
      <c r="K119" s="2"/>
      <c r="L119" s="3" t="s">
        <v>145</v>
      </c>
      <c r="M119" s="110"/>
    </row>
    <row r="120" spans="1:13" x14ac:dyDescent="0.2">
      <c r="A120" s="1"/>
      <c r="B120" s="1"/>
      <c r="C120" s="1"/>
      <c r="D120" s="145" t="s">
        <v>245</v>
      </c>
      <c r="E120" s="145"/>
      <c r="F120" s="145"/>
      <c r="G120" s="145"/>
      <c r="H120" s="145"/>
      <c r="I120" s="1"/>
      <c r="J120" s="1"/>
      <c r="K120" s="2"/>
      <c r="L120" s="1"/>
      <c r="M120" s="110"/>
    </row>
    <row r="121" spans="1:13" x14ac:dyDescent="0.2">
      <c r="A121" s="4"/>
      <c r="B121" s="4"/>
      <c r="C121" s="5"/>
      <c r="D121" s="6"/>
      <c r="E121" s="7"/>
      <c r="F121" s="8"/>
      <c r="G121" s="9"/>
      <c r="H121" s="10"/>
      <c r="I121" s="10"/>
      <c r="J121" s="10"/>
      <c r="K121" s="11"/>
      <c r="L121" s="12"/>
      <c r="M121" s="110"/>
    </row>
    <row r="122" spans="1:13" ht="13.5" thickBot="1" x14ac:dyDescent="0.25">
      <c r="M122" s="110"/>
    </row>
    <row r="123" spans="1:13" ht="13.5" thickBot="1" x14ac:dyDescent="0.25">
      <c r="A123" s="4"/>
      <c r="B123" s="4"/>
      <c r="C123" s="5"/>
      <c r="D123" s="6"/>
      <c r="E123" s="189" t="s">
        <v>3</v>
      </c>
      <c r="F123" s="189"/>
      <c r="G123" s="190" t="s">
        <v>4</v>
      </c>
      <c r="H123" s="190"/>
      <c r="I123" s="190"/>
      <c r="J123" s="190"/>
      <c r="K123" s="11"/>
      <c r="L123" s="12"/>
      <c r="M123" s="110"/>
    </row>
    <row r="124" spans="1:13" ht="13.5" thickBot="1" x14ac:dyDescent="0.25">
      <c r="A124" s="13" t="s">
        <v>5</v>
      </c>
      <c r="B124" s="150" t="s">
        <v>6</v>
      </c>
      <c r="C124" s="152" t="s">
        <v>7</v>
      </c>
      <c r="D124" s="154" t="s">
        <v>8</v>
      </c>
      <c r="E124" s="156" t="s">
        <v>9</v>
      </c>
      <c r="F124" s="158" t="s">
        <v>10</v>
      </c>
      <c r="G124" s="156" t="s">
        <v>11</v>
      </c>
      <c r="H124" s="158" t="s">
        <v>12</v>
      </c>
      <c r="I124" s="156" t="s">
        <v>10</v>
      </c>
      <c r="J124" s="183" t="s">
        <v>13</v>
      </c>
      <c r="K124" s="185" t="s">
        <v>14</v>
      </c>
      <c r="L124" s="187" t="s">
        <v>15</v>
      </c>
      <c r="M124" s="110"/>
    </row>
    <row r="125" spans="1:13" x14ac:dyDescent="0.2">
      <c r="A125" s="111" t="s">
        <v>16</v>
      </c>
      <c r="B125" s="191"/>
      <c r="C125" s="192"/>
      <c r="D125" s="193"/>
      <c r="E125" s="194"/>
      <c r="F125" s="195"/>
      <c r="G125" s="194"/>
      <c r="H125" s="195"/>
      <c r="I125" s="194"/>
      <c r="J125" s="196"/>
      <c r="K125" s="197"/>
      <c r="L125" s="198"/>
      <c r="M125" s="110"/>
    </row>
    <row r="126" spans="1:13" ht="34.5" customHeight="1" x14ac:dyDescent="0.2">
      <c r="A126" s="112">
        <v>602</v>
      </c>
      <c r="B126" s="112" t="s">
        <v>146</v>
      </c>
      <c r="C126" s="112" t="s">
        <v>147</v>
      </c>
      <c r="D126" s="26" t="s">
        <v>58</v>
      </c>
      <c r="E126" s="28">
        <v>3693</v>
      </c>
      <c r="F126" s="29"/>
      <c r="G126" s="29"/>
      <c r="H126" s="46"/>
      <c r="I126" s="29"/>
      <c r="J126" s="29"/>
      <c r="K126" s="46">
        <f t="shared" ref="K126:K137" si="10">SUM(E126:F126)-SUM(G126:J126)</f>
        <v>3693</v>
      </c>
      <c r="L126" s="85"/>
      <c r="M126" s="110">
        <v>1</v>
      </c>
    </row>
    <row r="127" spans="1:13" ht="33.75" customHeight="1" x14ac:dyDescent="0.2">
      <c r="A127" s="112">
        <v>102</v>
      </c>
      <c r="B127" s="112" t="s">
        <v>148</v>
      </c>
      <c r="C127" s="112" t="s">
        <v>149</v>
      </c>
      <c r="D127" s="26" t="s">
        <v>58</v>
      </c>
      <c r="E127" s="28">
        <v>2836</v>
      </c>
      <c r="F127" s="29"/>
      <c r="G127" s="29"/>
      <c r="H127" s="46"/>
      <c r="I127" s="29"/>
      <c r="J127" s="29"/>
      <c r="K127" s="46">
        <f t="shared" si="10"/>
        <v>2836</v>
      </c>
      <c r="L127" s="85"/>
      <c r="M127" s="110">
        <v>1</v>
      </c>
    </row>
    <row r="128" spans="1:13" ht="33.75" customHeight="1" x14ac:dyDescent="0.2">
      <c r="A128" s="112">
        <v>102</v>
      </c>
      <c r="B128" s="112" t="s">
        <v>150</v>
      </c>
      <c r="C128" s="112" t="s">
        <v>151</v>
      </c>
      <c r="D128" s="26" t="s">
        <v>21</v>
      </c>
      <c r="E128" s="28">
        <v>6298</v>
      </c>
      <c r="F128" s="29"/>
      <c r="G128" s="29"/>
      <c r="H128" s="46"/>
      <c r="I128" s="29"/>
      <c r="J128" s="29"/>
      <c r="K128" s="46">
        <f t="shared" si="10"/>
        <v>6298</v>
      </c>
      <c r="L128" s="85"/>
      <c r="M128" s="110">
        <v>1</v>
      </c>
    </row>
    <row r="129" spans="1:15" ht="33.75" customHeight="1" x14ac:dyDescent="0.2">
      <c r="A129" s="112">
        <v>102</v>
      </c>
      <c r="B129" s="112" t="s">
        <v>152</v>
      </c>
      <c r="C129" s="112" t="s">
        <v>153</v>
      </c>
      <c r="D129" s="26" t="s">
        <v>51</v>
      </c>
      <c r="E129" s="28">
        <v>3939</v>
      </c>
      <c r="F129" s="29"/>
      <c r="G129" s="29"/>
      <c r="H129" s="46"/>
      <c r="I129" s="29"/>
      <c r="J129" s="29"/>
      <c r="K129" s="46">
        <f t="shared" si="10"/>
        <v>3939</v>
      </c>
      <c r="L129" s="85"/>
      <c r="M129" s="110">
        <v>1</v>
      </c>
    </row>
    <row r="130" spans="1:15" ht="33.75" customHeight="1" x14ac:dyDescent="0.2">
      <c r="A130" s="112">
        <v>102</v>
      </c>
      <c r="B130" s="112" t="s">
        <v>154</v>
      </c>
      <c r="C130" s="112" t="s">
        <v>155</v>
      </c>
      <c r="D130" s="26" t="s">
        <v>51</v>
      </c>
      <c r="E130" s="28">
        <v>1928</v>
      </c>
      <c r="F130" s="29"/>
      <c r="G130" s="29"/>
      <c r="H130" s="46">
        <v>241</v>
      </c>
      <c r="I130" s="113"/>
      <c r="J130" s="29"/>
      <c r="K130" s="46">
        <f t="shared" si="10"/>
        <v>1687</v>
      </c>
      <c r="L130" s="85"/>
      <c r="M130" s="110">
        <v>1</v>
      </c>
    </row>
    <row r="131" spans="1:15" ht="33.75" customHeight="1" x14ac:dyDescent="0.2">
      <c r="A131" s="112">
        <v>102</v>
      </c>
      <c r="B131" s="112" t="s">
        <v>156</v>
      </c>
      <c r="C131" s="112" t="s">
        <v>157</v>
      </c>
      <c r="D131" s="26" t="s">
        <v>51</v>
      </c>
      <c r="E131" s="28">
        <v>2801</v>
      </c>
      <c r="F131" s="29"/>
      <c r="G131" s="29"/>
      <c r="H131" s="46"/>
      <c r="I131" s="29"/>
      <c r="J131" s="29"/>
      <c r="K131" s="46">
        <f t="shared" si="10"/>
        <v>2801</v>
      </c>
      <c r="L131" s="85"/>
      <c r="M131" s="110">
        <v>1</v>
      </c>
    </row>
    <row r="132" spans="1:15" ht="33.75" customHeight="1" x14ac:dyDescent="0.2">
      <c r="A132" s="112">
        <v>102</v>
      </c>
      <c r="B132" s="112" t="s">
        <v>158</v>
      </c>
      <c r="C132" s="112" t="s">
        <v>159</v>
      </c>
      <c r="D132" s="26" t="s">
        <v>51</v>
      </c>
      <c r="E132" s="28">
        <v>1437</v>
      </c>
      <c r="F132" s="29"/>
      <c r="G132" s="29"/>
      <c r="H132" s="46"/>
      <c r="I132" s="29"/>
      <c r="J132" s="29"/>
      <c r="K132" s="46">
        <f t="shared" si="10"/>
        <v>1437</v>
      </c>
      <c r="L132" s="85"/>
      <c r="M132" s="110">
        <v>1</v>
      </c>
    </row>
    <row r="133" spans="1:15" ht="33.75" customHeight="1" x14ac:dyDescent="0.2">
      <c r="A133" s="112">
        <v>602</v>
      </c>
      <c r="B133" s="112" t="s">
        <v>160</v>
      </c>
      <c r="C133" s="112" t="s">
        <v>161</v>
      </c>
      <c r="D133" s="26" t="s">
        <v>58</v>
      </c>
      <c r="E133" s="28">
        <v>6988</v>
      </c>
      <c r="F133" s="55"/>
      <c r="G133" s="55"/>
      <c r="H133" s="46"/>
      <c r="I133" s="55"/>
      <c r="J133" s="55"/>
      <c r="K133" s="46">
        <f t="shared" si="10"/>
        <v>6988</v>
      </c>
      <c r="L133" s="112"/>
      <c r="M133" s="110">
        <v>1</v>
      </c>
    </row>
    <row r="134" spans="1:15" ht="33.75" customHeight="1" x14ac:dyDescent="0.2">
      <c r="A134" s="112">
        <v>102</v>
      </c>
      <c r="B134" s="112" t="s">
        <v>162</v>
      </c>
      <c r="C134" s="112" t="s">
        <v>163</v>
      </c>
      <c r="D134" s="26" t="s">
        <v>58</v>
      </c>
      <c r="E134" s="28">
        <v>2446</v>
      </c>
      <c r="F134" s="55"/>
      <c r="G134" s="55"/>
      <c r="H134" s="46"/>
      <c r="I134" s="55"/>
      <c r="J134" s="55"/>
      <c r="K134" s="46">
        <f t="shared" si="10"/>
        <v>2446</v>
      </c>
      <c r="L134" s="112"/>
      <c r="M134" s="110">
        <v>1</v>
      </c>
    </row>
    <row r="135" spans="1:15" ht="33.75" customHeight="1" x14ac:dyDescent="0.2">
      <c r="A135" s="112">
        <v>102</v>
      </c>
      <c r="B135" s="112" t="s">
        <v>164</v>
      </c>
      <c r="C135" s="112" t="s">
        <v>165</v>
      </c>
      <c r="D135" s="26" t="s">
        <v>58</v>
      </c>
      <c r="E135" s="28">
        <v>3561</v>
      </c>
      <c r="F135" s="55"/>
      <c r="G135" s="55"/>
      <c r="H135" s="46"/>
      <c r="I135" s="55"/>
      <c r="J135" s="55"/>
      <c r="K135" s="46">
        <f t="shared" si="10"/>
        <v>3561</v>
      </c>
      <c r="L135" s="112"/>
      <c r="M135" s="110">
        <v>1</v>
      </c>
    </row>
    <row r="136" spans="1:15" ht="33.75" customHeight="1" x14ac:dyDescent="0.2">
      <c r="A136" s="112">
        <v>102</v>
      </c>
      <c r="B136" s="112" t="s">
        <v>166</v>
      </c>
      <c r="C136" s="112" t="s">
        <v>167</v>
      </c>
      <c r="D136" s="26" t="s">
        <v>58</v>
      </c>
      <c r="E136" s="28">
        <v>2241</v>
      </c>
      <c r="F136" s="55"/>
      <c r="G136" s="55"/>
      <c r="H136" s="46"/>
      <c r="I136" s="55"/>
      <c r="J136" s="55"/>
      <c r="K136" s="46">
        <f t="shared" si="10"/>
        <v>2241</v>
      </c>
      <c r="L136" s="112"/>
      <c r="M136" s="110">
        <v>1</v>
      </c>
      <c r="O136" s="137"/>
    </row>
    <row r="137" spans="1:15" ht="33.75" customHeight="1" x14ac:dyDescent="0.2">
      <c r="A137" s="112">
        <v>102</v>
      </c>
      <c r="B137" s="112" t="s">
        <v>168</v>
      </c>
      <c r="C137" s="112" t="s">
        <v>169</v>
      </c>
      <c r="D137" s="26" t="s">
        <v>58</v>
      </c>
      <c r="E137" s="28">
        <v>5140</v>
      </c>
      <c r="F137" s="55"/>
      <c r="G137" s="55"/>
      <c r="H137" s="46"/>
      <c r="I137" s="55"/>
      <c r="J137" s="55"/>
      <c r="K137" s="46">
        <f t="shared" si="10"/>
        <v>5140</v>
      </c>
      <c r="L137" s="112"/>
      <c r="M137" s="110">
        <v>1</v>
      </c>
    </row>
    <row r="138" spans="1:15" ht="13.5" thickBot="1" x14ac:dyDescent="0.25">
      <c r="D138" s="49" t="s">
        <v>18</v>
      </c>
      <c r="E138" s="88">
        <f>SUM(E126:E137)</f>
        <v>43308</v>
      </c>
      <c r="F138" s="88">
        <f t="shared" ref="F138:K138" si="11">SUM(F126:F137)</f>
        <v>0</v>
      </c>
      <c r="G138" s="88">
        <f t="shared" si="11"/>
        <v>0</v>
      </c>
      <c r="H138" s="88">
        <f t="shared" si="11"/>
        <v>241</v>
      </c>
      <c r="I138" s="88">
        <f t="shared" si="11"/>
        <v>0</v>
      </c>
      <c r="J138" s="88">
        <f t="shared" si="11"/>
        <v>0</v>
      </c>
      <c r="K138" s="88">
        <f t="shared" si="11"/>
        <v>43067</v>
      </c>
      <c r="M138" s="105">
        <f>SUM(M126:M137)</f>
        <v>12</v>
      </c>
    </row>
    <row r="139" spans="1:15" x14ac:dyDescent="0.2">
      <c r="D139" s="63"/>
      <c r="E139" s="114"/>
      <c r="F139" s="114"/>
      <c r="G139" s="114"/>
      <c r="H139" s="114"/>
      <c r="I139" s="114"/>
      <c r="J139" s="114"/>
      <c r="K139" s="114"/>
      <c r="M139" s="110"/>
    </row>
    <row r="140" spans="1:15" ht="90" customHeight="1" x14ac:dyDescent="0.2">
      <c r="D140" s="63"/>
      <c r="E140" s="114"/>
      <c r="F140" s="114"/>
      <c r="G140" s="114"/>
      <c r="H140" s="114"/>
      <c r="I140" s="114"/>
      <c r="J140" s="114"/>
      <c r="K140" s="114"/>
      <c r="M140" s="110"/>
    </row>
    <row r="141" spans="1:15" ht="13.5" thickBot="1" x14ac:dyDescent="0.25">
      <c r="A141" s="1"/>
      <c r="B141" s="1"/>
      <c r="C141" s="1"/>
      <c r="D141" s="143" t="s">
        <v>0</v>
      </c>
      <c r="E141" s="143"/>
      <c r="F141" s="143"/>
      <c r="G141" s="143"/>
      <c r="H141" s="143"/>
      <c r="I141" s="1"/>
      <c r="J141" s="1"/>
      <c r="K141" s="2"/>
      <c r="L141" s="1"/>
      <c r="M141" s="110"/>
    </row>
    <row r="142" spans="1:15" ht="13.5" thickBot="1" x14ac:dyDescent="0.25">
      <c r="A142" s="1"/>
      <c r="B142" s="1"/>
      <c r="C142" s="1"/>
      <c r="D142" s="144" t="s">
        <v>1</v>
      </c>
      <c r="E142" s="144"/>
      <c r="F142" s="144"/>
      <c r="G142" s="144"/>
      <c r="H142" s="144"/>
      <c r="I142" s="1"/>
      <c r="J142" s="1"/>
      <c r="K142" s="2"/>
      <c r="L142" s="3" t="s">
        <v>170</v>
      </c>
      <c r="M142" s="110"/>
    </row>
    <row r="143" spans="1:15" x14ac:dyDescent="0.2">
      <c r="A143" s="1"/>
      <c r="B143" s="1"/>
      <c r="C143" s="1"/>
      <c r="D143" s="145" t="s">
        <v>245</v>
      </c>
      <c r="E143" s="145"/>
      <c r="F143" s="145"/>
      <c r="G143" s="145"/>
      <c r="H143" s="145"/>
      <c r="I143" s="1"/>
      <c r="J143" s="1"/>
      <c r="K143" s="2"/>
      <c r="L143" s="1"/>
      <c r="M143" s="110"/>
    </row>
    <row r="144" spans="1:15" x14ac:dyDescent="0.2">
      <c r="A144" s="4"/>
      <c r="B144" s="4"/>
      <c r="C144" s="5"/>
      <c r="D144" s="6"/>
      <c r="E144" s="7"/>
      <c r="F144" s="8"/>
      <c r="G144" s="9"/>
      <c r="H144" s="10"/>
      <c r="I144" s="10"/>
      <c r="J144" s="10"/>
      <c r="K144" s="11"/>
      <c r="L144" s="12"/>
      <c r="M144" s="110"/>
    </row>
    <row r="145" spans="1:13" ht="13.5" thickBot="1" x14ac:dyDescent="0.25">
      <c r="M145" s="110"/>
    </row>
    <row r="146" spans="1:13" ht="13.5" thickBot="1" x14ac:dyDescent="0.25">
      <c r="A146" s="4"/>
      <c r="B146" s="4"/>
      <c r="C146" s="5"/>
      <c r="D146" s="6"/>
      <c r="E146" s="189" t="s">
        <v>3</v>
      </c>
      <c r="F146" s="189"/>
      <c r="G146" s="190" t="s">
        <v>4</v>
      </c>
      <c r="H146" s="190"/>
      <c r="I146" s="190"/>
      <c r="J146" s="190"/>
      <c r="K146" s="11"/>
      <c r="L146" s="12"/>
      <c r="M146" s="110"/>
    </row>
    <row r="147" spans="1:13" ht="13.5" thickBot="1" x14ac:dyDescent="0.25">
      <c r="A147" s="13" t="s">
        <v>5</v>
      </c>
      <c r="B147" s="150" t="s">
        <v>6</v>
      </c>
      <c r="C147" s="152" t="s">
        <v>7</v>
      </c>
      <c r="D147" s="154" t="s">
        <v>8</v>
      </c>
      <c r="E147" s="156" t="s">
        <v>9</v>
      </c>
      <c r="F147" s="158" t="s">
        <v>10</v>
      </c>
      <c r="G147" s="156" t="s">
        <v>11</v>
      </c>
      <c r="H147" s="158" t="s">
        <v>12</v>
      </c>
      <c r="I147" s="156" t="s">
        <v>10</v>
      </c>
      <c r="J147" s="183" t="s">
        <v>13</v>
      </c>
      <c r="K147" s="185" t="s">
        <v>14</v>
      </c>
      <c r="L147" s="187" t="s">
        <v>15</v>
      </c>
      <c r="M147" s="110"/>
    </row>
    <row r="148" spans="1:13" x14ac:dyDescent="0.2">
      <c r="A148" s="111" t="s">
        <v>16</v>
      </c>
      <c r="B148" s="191"/>
      <c r="C148" s="192"/>
      <c r="D148" s="193"/>
      <c r="E148" s="194"/>
      <c r="F148" s="195"/>
      <c r="G148" s="194"/>
      <c r="H148" s="195"/>
      <c r="I148" s="194"/>
      <c r="J148" s="196"/>
      <c r="K148" s="197"/>
      <c r="L148" s="198"/>
      <c r="M148" s="110"/>
    </row>
    <row r="149" spans="1:13" ht="36.75" customHeight="1" x14ac:dyDescent="0.2">
      <c r="A149" s="112">
        <v>102</v>
      </c>
      <c r="B149" s="112" t="s">
        <v>171</v>
      </c>
      <c r="C149" s="112" t="s">
        <v>172</v>
      </c>
      <c r="D149" s="26" t="s">
        <v>58</v>
      </c>
      <c r="E149" s="28">
        <v>3096</v>
      </c>
      <c r="F149" s="29"/>
      <c r="G149" s="29"/>
      <c r="H149" s="29"/>
      <c r="I149" s="29"/>
      <c r="J149" s="29"/>
      <c r="K149" s="46">
        <f t="shared" ref="K149:K160" si="12">SUM(E149:F149)-SUM(G149:J149)</f>
        <v>3096</v>
      </c>
      <c r="L149" s="85"/>
      <c r="M149" s="110">
        <v>1</v>
      </c>
    </row>
    <row r="150" spans="1:13" ht="34.5" customHeight="1" x14ac:dyDescent="0.2">
      <c r="A150" s="112">
        <v>102</v>
      </c>
      <c r="B150" s="112" t="s">
        <v>173</v>
      </c>
      <c r="C150" s="112" t="s">
        <v>174</v>
      </c>
      <c r="D150" s="26" t="s">
        <v>58</v>
      </c>
      <c r="E150" s="28">
        <v>3084</v>
      </c>
      <c r="F150" s="29"/>
      <c r="G150" s="29"/>
      <c r="H150" s="29"/>
      <c r="I150" s="29"/>
      <c r="J150" s="29"/>
      <c r="K150" s="46">
        <f t="shared" si="12"/>
        <v>3084</v>
      </c>
      <c r="L150" s="85"/>
      <c r="M150" s="110">
        <v>1</v>
      </c>
    </row>
    <row r="151" spans="1:13" ht="35.25" customHeight="1" x14ac:dyDescent="0.2">
      <c r="A151" s="112">
        <v>602</v>
      </c>
      <c r="B151" s="112" t="s">
        <v>175</v>
      </c>
      <c r="C151" s="112" t="s">
        <v>176</v>
      </c>
      <c r="D151" s="26" t="s">
        <v>58</v>
      </c>
      <c r="E151" s="28">
        <v>6259</v>
      </c>
      <c r="F151" s="29"/>
      <c r="G151" s="29"/>
      <c r="H151" s="29"/>
      <c r="I151" s="29"/>
      <c r="J151" s="29"/>
      <c r="K151" s="46">
        <f t="shared" si="12"/>
        <v>6259</v>
      </c>
      <c r="L151" s="85"/>
      <c r="M151" s="110">
        <v>1</v>
      </c>
    </row>
    <row r="152" spans="1:13" ht="33" customHeight="1" x14ac:dyDescent="0.2">
      <c r="A152" s="112">
        <v>102</v>
      </c>
      <c r="B152" s="112" t="s">
        <v>177</v>
      </c>
      <c r="C152" s="112" t="s">
        <v>178</v>
      </c>
      <c r="D152" s="26" t="s">
        <v>58</v>
      </c>
      <c r="E152" s="28">
        <v>3736</v>
      </c>
      <c r="F152" s="29"/>
      <c r="G152" s="29"/>
      <c r="H152" s="29"/>
      <c r="I152" s="29"/>
      <c r="J152" s="29"/>
      <c r="K152" s="46">
        <f t="shared" si="12"/>
        <v>3736</v>
      </c>
      <c r="L152" s="85"/>
      <c r="M152" s="110">
        <v>1</v>
      </c>
    </row>
    <row r="153" spans="1:13" ht="36" customHeight="1" x14ac:dyDescent="0.2">
      <c r="A153" s="112">
        <v>102</v>
      </c>
      <c r="B153" s="112" t="s">
        <v>179</v>
      </c>
      <c r="C153" s="112" t="s">
        <v>180</v>
      </c>
      <c r="D153" s="26" t="s">
        <v>58</v>
      </c>
      <c r="E153" s="28">
        <v>2966</v>
      </c>
      <c r="F153" s="29"/>
      <c r="G153" s="29"/>
      <c r="H153" s="29"/>
      <c r="I153" s="29"/>
      <c r="J153" s="29"/>
      <c r="K153" s="46">
        <f t="shared" si="12"/>
        <v>2966</v>
      </c>
      <c r="L153" s="85"/>
      <c r="M153" s="110">
        <v>1</v>
      </c>
    </row>
    <row r="154" spans="1:13" ht="31.5" customHeight="1" x14ac:dyDescent="0.2">
      <c r="A154" s="112">
        <v>102</v>
      </c>
      <c r="B154" s="112" t="s">
        <v>181</v>
      </c>
      <c r="C154" s="112" t="s">
        <v>182</v>
      </c>
      <c r="D154" s="26" t="s">
        <v>58</v>
      </c>
      <c r="E154" s="28">
        <v>7116</v>
      </c>
      <c r="F154" s="29"/>
      <c r="G154" s="29"/>
      <c r="H154" s="29"/>
      <c r="I154" s="29"/>
      <c r="J154" s="29"/>
      <c r="K154" s="46">
        <f t="shared" si="12"/>
        <v>7116</v>
      </c>
      <c r="L154" s="85"/>
      <c r="M154" s="110">
        <v>1</v>
      </c>
    </row>
    <row r="155" spans="1:13" ht="39.75" customHeight="1" x14ac:dyDescent="0.2">
      <c r="A155" s="112">
        <v>102</v>
      </c>
      <c r="B155" s="112" t="s">
        <v>183</v>
      </c>
      <c r="C155" s="112" t="s">
        <v>184</v>
      </c>
      <c r="D155" s="26" t="s">
        <v>58</v>
      </c>
      <c r="E155" s="28">
        <v>4370</v>
      </c>
      <c r="F155" s="29"/>
      <c r="G155" s="29"/>
      <c r="H155" s="29"/>
      <c r="I155" s="29"/>
      <c r="J155" s="29"/>
      <c r="K155" s="46">
        <f t="shared" si="12"/>
        <v>4370</v>
      </c>
      <c r="L155" s="85"/>
      <c r="M155" s="110">
        <v>1</v>
      </c>
    </row>
    <row r="156" spans="1:13" ht="39.75" customHeight="1" x14ac:dyDescent="0.2">
      <c r="A156" s="112">
        <v>102</v>
      </c>
      <c r="B156" s="112" t="s">
        <v>185</v>
      </c>
      <c r="C156" s="112" t="s">
        <v>186</v>
      </c>
      <c r="D156" s="26" t="s">
        <v>58</v>
      </c>
      <c r="E156" s="28">
        <v>4784</v>
      </c>
      <c r="F156" s="29"/>
      <c r="G156" s="29"/>
      <c r="H156" s="29"/>
      <c r="I156" s="29"/>
      <c r="J156" s="29"/>
      <c r="K156" s="46">
        <f t="shared" si="12"/>
        <v>4784</v>
      </c>
      <c r="L156" s="85"/>
      <c r="M156" s="110">
        <v>1</v>
      </c>
    </row>
    <row r="157" spans="1:13" ht="39.75" customHeight="1" x14ac:dyDescent="0.2">
      <c r="A157" s="112">
        <v>102</v>
      </c>
      <c r="B157" s="112" t="s">
        <v>187</v>
      </c>
      <c r="C157" s="112" t="s">
        <v>188</v>
      </c>
      <c r="D157" s="26" t="s">
        <v>58</v>
      </c>
      <c r="E157" s="28">
        <v>2997</v>
      </c>
      <c r="F157" s="29"/>
      <c r="G157" s="29"/>
      <c r="H157" s="29"/>
      <c r="I157" s="29"/>
      <c r="J157" s="29"/>
      <c r="K157" s="46">
        <f t="shared" si="12"/>
        <v>2997</v>
      </c>
      <c r="L157" s="85"/>
      <c r="M157" s="110">
        <v>1</v>
      </c>
    </row>
    <row r="158" spans="1:13" ht="39.75" customHeight="1" x14ac:dyDescent="0.2">
      <c r="A158" s="112">
        <v>102</v>
      </c>
      <c r="B158" s="112" t="s">
        <v>189</v>
      </c>
      <c r="C158" s="112" t="s">
        <v>190</v>
      </c>
      <c r="D158" s="26" t="s">
        <v>51</v>
      </c>
      <c r="E158" s="28">
        <v>1261</v>
      </c>
      <c r="F158" s="29"/>
      <c r="G158" s="29"/>
      <c r="H158" s="29"/>
      <c r="I158" s="29"/>
      <c r="J158" s="29"/>
      <c r="K158" s="46">
        <f>SUM(E158:F158)-SUM(G158:J158)</f>
        <v>1261</v>
      </c>
      <c r="L158" s="85"/>
      <c r="M158" s="110">
        <v>1</v>
      </c>
    </row>
    <row r="159" spans="1:13" ht="39.75" customHeight="1" x14ac:dyDescent="0.2">
      <c r="A159" s="112">
        <v>102</v>
      </c>
      <c r="B159" s="112" t="s">
        <v>191</v>
      </c>
      <c r="C159" s="112" t="s">
        <v>192</v>
      </c>
      <c r="D159" s="26" t="s">
        <v>51</v>
      </c>
      <c r="E159" s="28">
        <v>2920</v>
      </c>
      <c r="F159" s="29"/>
      <c r="G159" s="29"/>
      <c r="H159" s="29"/>
      <c r="I159" s="29"/>
      <c r="J159" s="29"/>
      <c r="K159" s="46">
        <f t="shared" si="12"/>
        <v>2920</v>
      </c>
      <c r="L159" s="85"/>
      <c r="M159" s="110">
        <v>1</v>
      </c>
    </row>
    <row r="160" spans="1:13" ht="39.75" customHeight="1" x14ac:dyDescent="0.2">
      <c r="A160" s="112">
        <v>602</v>
      </c>
      <c r="B160" s="112" t="s">
        <v>193</v>
      </c>
      <c r="C160" s="112" t="s">
        <v>194</v>
      </c>
      <c r="D160" s="26" t="s">
        <v>51</v>
      </c>
      <c r="E160" s="28">
        <v>1926</v>
      </c>
      <c r="F160" s="29"/>
      <c r="G160" s="29"/>
      <c r="H160" s="29"/>
      <c r="I160" s="29"/>
      <c r="J160" s="29"/>
      <c r="K160" s="46">
        <f t="shared" si="12"/>
        <v>1926</v>
      </c>
      <c r="L160" s="85"/>
      <c r="M160" s="110">
        <v>1</v>
      </c>
    </row>
    <row r="161" spans="1:13" ht="13.5" thickBot="1" x14ac:dyDescent="0.25">
      <c r="A161" s="115"/>
      <c r="B161" s="115"/>
      <c r="C161" s="115"/>
      <c r="D161" s="49" t="s">
        <v>18</v>
      </c>
      <c r="E161" s="88">
        <f t="shared" ref="E161:K161" si="13">SUM(E149:E160)</f>
        <v>44515</v>
      </c>
      <c r="F161" s="88">
        <f t="shared" si="13"/>
        <v>0</v>
      </c>
      <c r="G161" s="88">
        <f t="shared" si="13"/>
        <v>0</v>
      </c>
      <c r="H161" s="88">
        <f t="shared" si="13"/>
        <v>0</v>
      </c>
      <c r="I161" s="88">
        <f t="shared" si="13"/>
        <v>0</v>
      </c>
      <c r="J161" s="88">
        <f t="shared" si="13"/>
        <v>0</v>
      </c>
      <c r="K161" s="88">
        <f t="shared" si="13"/>
        <v>44515</v>
      </c>
      <c r="L161" s="87"/>
      <c r="M161" s="110">
        <f>SUM(M149:M160)</f>
        <v>12</v>
      </c>
    </row>
    <row r="162" spans="1:13" x14ac:dyDescent="0.2">
      <c r="D162" s="63"/>
      <c r="E162" s="114"/>
      <c r="F162" s="114"/>
      <c r="G162" s="114"/>
      <c r="H162" s="114"/>
      <c r="I162" s="114"/>
      <c r="J162" s="114"/>
      <c r="K162" s="114"/>
      <c r="M162" s="110"/>
    </row>
    <row r="163" spans="1:13" ht="15.75" customHeight="1" x14ac:dyDescent="0.2">
      <c r="D163" s="63"/>
      <c r="E163" s="114"/>
      <c r="F163" s="114"/>
      <c r="G163" s="114"/>
      <c r="H163" s="114"/>
      <c r="I163" s="114"/>
      <c r="J163" s="114"/>
      <c r="K163" s="114"/>
      <c r="M163" s="110"/>
    </row>
    <row r="164" spans="1:13" ht="15" customHeight="1" x14ac:dyDescent="0.2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38.25" customHeight="1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39.7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13.5" thickBot="1" x14ac:dyDescent="0.25">
      <c r="A167" s="1"/>
      <c r="B167" s="1"/>
      <c r="C167" s="1"/>
      <c r="D167" s="143" t="s">
        <v>0</v>
      </c>
      <c r="E167" s="143"/>
      <c r="F167" s="143"/>
      <c r="G167" s="143"/>
      <c r="H167" s="143"/>
      <c r="I167" s="1"/>
      <c r="J167" s="1"/>
      <c r="K167" s="2"/>
      <c r="L167" s="1"/>
      <c r="M167" s="110"/>
    </row>
    <row r="168" spans="1:13" ht="13.5" thickBot="1" x14ac:dyDescent="0.25">
      <c r="A168" s="1"/>
      <c r="B168" s="1"/>
      <c r="C168" s="1"/>
      <c r="D168" s="144" t="s">
        <v>1</v>
      </c>
      <c r="E168" s="144"/>
      <c r="F168" s="144"/>
      <c r="G168" s="144"/>
      <c r="H168" s="144"/>
      <c r="I168" s="1"/>
      <c r="J168" s="1"/>
      <c r="K168" s="2"/>
      <c r="L168" s="3" t="s">
        <v>195</v>
      </c>
      <c r="M168" s="110"/>
    </row>
    <row r="169" spans="1:13" x14ac:dyDescent="0.2">
      <c r="A169" s="1"/>
      <c r="B169" s="1"/>
      <c r="C169" s="1"/>
      <c r="D169" s="145" t="s">
        <v>245</v>
      </c>
      <c r="E169" s="145"/>
      <c r="F169" s="145"/>
      <c r="G169" s="145"/>
      <c r="H169" s="145"/>
      <c r="I169" s="1"/>
      <c r="J169" s="1"/>
      <c r="K169" s="2"/>
      <c r="L169" s="1"/>
      <c r="M169" s="110"/>
    </row>
    <row r="170" spans="1:13" x14ac:dyDescent="0.2">
      <c r="A170" s="4"/>
      <c r="B170" s="4"/>
      <c r="C170" s="5"/>
      <c r="D170" s="6"/>
      <c r="E170" s="7"/>
      <c r="F170" s="8"/>
      <c r="G170" s="9"/>
      <c r="H170" s="10"/>
      <c r="I170" s="10"/>
      <c r="J170" s="10"/>
      <c r="K170" s="11"/>
      <c r="L170" s="12"/>
      <c r="M170" s="110"/>
    </row>
    <row r="171" spans="1:13" ht="13.5" thickBot="1" x14ac:dyDescent="0.25">
      <c r="M171" s="110"/>
    </row>
    <row r="172" spans="1:13" ht="13.5" thickBot="1" x14ac:dyDescent="0.25">
      <c r="A172" s="4"/>
      <c r="B172" s="4"/>
      <c r="C172" s="5"/>
      <c r="D172" s="6"/>
      <c r="E172" s="189" t="s">
        <v>3</v>
      </c>
      <c r="F172" s="189"/>
      <c r="G172" s="190" t="s">
        <v>4</v>
      </c>
      <c r="H172" s="190"/>
      <c r="I172" s="190"/>
      <c r="J172" s="190"/>
      <c r="K172" s="11"/>
      <c r="L172" s="12"/>
      <c r="M172" s="110"/>
    </row>
    <row r="173" spans="1:13" ht="13.5" customHeight="1" thickBot="1" x14ac:dyDescent="0.25">
      <c r="A173" s="13" t="s">
        <v>5</v>
      </c>
      <c r="B173" s="150" t="s">
        <v>6</v>
      </c>
      <c r="C173" s="152" t="s">
        <v>7</v>
      </c>
      <c r="D173" s="154" t="s">
        <v>8</v>
      </c>
      <c r="E173" s="156" t="s">
        <v>9</v>
      </c>
      <c r="F173" s="158" t="s">
        <v>10</v>
      </c>
      <c r="G173" s="156" t="s">
        <v>11</v>
      </c>
      <c r="H173" s="158" t="s">
        <v>12</v>
      </c>
      <c r="I173" s="156" t="s">
        <v>10</v>
      </c>
      <c r="J173" s="183" t="s">
        <v>13</v>
      </c>
      <c r="K173" s="185" t="s">
        <v>14</v>
      </c>
      <c r="L173" s="187" t="s">
        <v>15</v>
      </c>
      <c r="M173" s="110"/>
    </row>
    <row r="174" spans="1:13" x14ac:dyDescent="0.2">
      <c r="A174" s="111" t="s">
        <v>16</v>
      </c>
      <c r="B174" s="191"/>
      <c r="C174" s="192"/>
      <c r="D174" s="193"/>
      <c r="E174" s="194"/>
      <c r="F174" s="195"/>
      <c r="G174" s="194"/>
      <c r="H174" s="195"/>
      <c r="I174" s="194"/>
      <c r="J174" s="196"/>
      <c r="K174" s="197"/>
      <c r="L174" s="198"/>
      <c r="M174" s="110"/>
    </row>
    <row r="175" spans="1:13" ht="39.75" customHeight="1" x14ac:dyDescent="0.2">
      <c r="A175" s="112">
        <v>602</v>
      </c>
      <c r="B175" s="112" t="s">
        <v>196</v>
      </c>
      <c r="C175" s="112" t="s">
        <v>197</v>
      </c>
      <c r="D175" s="26" t="s">
        <v>58</v>
      </c>
      <c r="E175" s="28">
        <v>6189</v>
      </c>
      <c r="F175" s="29"/>
      <c r="G175" s="29"/>
      <c r="H175" s="46"/>
      <c r="I175" s="29"/>
      <c r="J175" s="29"/>
      <c r="K175" s="46">
        <f>SUM(E175:F175)-SUM(G175:J175)</f>
        <v>6189</v>
      </c>
      <c r="L175" s="85"/>
      <c r="M175" s="110">
        <v>1</v>
      </c>
    </row>
    <row r="176" spans="1:13" ht="39.75" customHeight="1" x14ac:dyDescent="0.2">
      <c r="A176" s="112">
        <v>102</v>
      </c>
      <c r="B176" s="112" t="s">
        <v>198</v>
      </c>
      <c r="C176" s="112" t="s">
        <v>229</v>
      </c>
      <c r="D176" s="26" t="s">
        <v>58</v>
      </c>
      <c r="E176" s="28">
        <v>4452</v>
      </c>
      <c r="F176" s="29"/>
      <c r="G176" s="29"/>
      <c r="H176" s="46"/>
      <c r="I176" s="29"/>
      <c r="J176" s="29"/>
      <c r="K176" s="46">
        <f>SUM(E176:F176)-SUM(G176:J176)</f>
        <v>4452</v>
      </c>
      <c r="L176" s="85"/>
      <c r="M176" s="110">
        <v>1</v>
      </c>
    </row>
    <row r="177" spans="1:15" ht="39.75" customHeight="1" x14ac:dyDescent="0.2">
      <c r="A177" s="112">
        <v>102</v>
      </c>
      <c r="B177" s="112" t="s">
        <v>199</v>
      </c>
      <c r="C177" s="112" t="s">
        <v>200</v>
      </c>
      <c r="D177" s="26" t="s">
        <v>58</v>
      </c>
      <c r="E177" s="28">
        <v>2241</v>
      </c>
      <c r="F177" s="29"/>
      <c r="G177" s="29"/>
      <c r="H177" s="46"/>
      <c r="I177" s="29"/>
      <c r="J177" s="29"/>
      <c r="K177" s="46">
        <f>SUM(E177:F177)-SUM(G177:J177)</f>
        <v>2241</v>
      </c>
      <c r="L177" s="85"/>
      <c r="M177" s="110">
        <v>1</v>
      </c>
    </row>
    <row r="178" spans="1:15" ht="39.75" customHeight="1" x14ac:dyDescent="0.2">
      <c r="A178" s="112">
        <v>102</v>
      </c>
      <c r="B178" s="112" t="s">
        <v>201</v>
      </c>
      <c r="C178" s="112" t="s">
        <v>202</v>
      </c>
      <c r="D178" s="26" t="s">
        <v>51</v>
      </c>
      <c r="E178" s="28">
        <v>4942</v>
      </c>
      <c r="F178" s="29"/>
      <c r="G178" s="29"/>
      <c r="H178" s="46"/>
      <c r="I178" s="29"/>
      <c r="J178" s="29"/>
      <c r="K178" s="46">
        <f>SUM(E178:F178)-SUM(G178:J178)</f>
        <v>4942</v>
      </c>
      <c r="L178" s="85"/>
      <c r="M178" s="110">
        <v>1</v>
      </c>
    </row>
    <row r="179" spans="1:15" ht="39.75" customHeight="1" x14ac:dyDescent="0.2">
      <c r="A179" s="112">
        <v>102</v>
      </c>
      <c r="B179" s="112" t="s">
        <v>203</v>
      </c>
      <c r="C179" s="112" t="s">
        <v>204</v>
      </c>
      <c r="D179" s="26" t="s">
        <v>58</v>
      </c>
      <c r="E179" s="28">
        <v>4695</v>
      </c>
      <c r="F179" s="29"/>
      <c r="G179" s="29"/>
      <c r="H179" s="46"/>
      <c r="I179" s="29"/>
      <c r="J179" s="29"/>
      <c r="K179" s="46">
        <f>SUM(E179:F179)-SUM(G179:J179)</f>
        <v>4695</v>
      </c>
      <c r="L179" s="85"/>
      <c r="M179" s="110">
        <v>1</v>
      </c>
    </row>
    <row r="180" spans="1:15" ht="39.75" customHeight="1" x14ac:dyDescent="0.2">
      <c r="A180" s="112">
        <v>102</v>
      </c>
      <c r="B180" s="112" t="s">
        <v>205</v>
      </c>
      <c r="C180" s="112" t="s">
        <v>206</v>
      </c>
      <c r="D180" s="26" t="s">
        <v>51</v>
      </c>
      <c r="E180" s="28">
        <v>1682</v>
      </c>
      <c r="F180" s="29"/>
      <c r="G180" s="29"/>
      <c r="H180" s="46"/>
      <c r="I180" s="29"/>
      <c r="J180" s="29"/>
      <c r="K180" s="46">
        <f t="shared" ref="K180:K204" si="14">SUM(E180:F180)-SUM(G180:J180)</f>
        <v>1682</v>
      </c>
      <c r="L180" s="85"/>
      <c r="M180" s="110">
        <v>1</v>
      </c>
    </row>
    <row r="181" spans="1:15" ht="39.75" customHeight="1" x14ac:dyDescent="0.2">
      <c r="A181" s="112">
        <v>102</v>
      </c>
      <c r="B181" s="112" t="s">
        <v>207</v>
      </c>
      <c r="C181" s="112" t="s">
        <v>208</v>
      </c>
      <c r="D181" s="26" t="s">
        <v>51</v>
      </c>
      <c r="E181" s="28">
        <v>2917</v>
      </c>
      <c r="F181" s="29"/>
      <c r="G181" s="29"/>
      <c r="H181" s="46"/>
      <c r="I181" s="29"/>
      <c r="J181" s="29"/>
      <c r="K181" s="46">
        <f t="shared" si="14"/>
        <v>2917</v>
      </c>
      <c r="L181" s="85"/>
      <c r="M181" s="116">
        <v>1</v>
      </c>
    </row>
    <row r="182" spans="1:15" ht="39.75" customHeight="1" x14ac:dyDescent="0.2">
      <c r="A182" s="112">
        <v>602</v>
      </c>
      <c r="B182" s="112" t="s">
        <v>209</v>
      </c>
      <c r="C182" s="112" t="s">
        <v>210</v>
      </c>
      <c r="D182" s="112" t="s">
        <v>211</v>
      </c>
      <c r="E182" s="28">
        <v>4695</v>
      </c>
      <c r="F182" s="29"/>
      <c r="G182" s="29"/>
      <c r="H182" s="46"/>
      <c r="I182" s="29"/>
      <c r="J182" s="29"/>
      <c r="K182" s="46">
        <f t="shared" si="14"/>
        <v>4695</v>
      </c>
      <c r="L182" s="85"/>
      <c r="M182" s="116">
        <v>1</v>
      </c>
    </row>
    <row r="183" spans="1:15" ht="39.75" customHeight="1" x14ac:dyDescent="0.2">
      <c r="A183" s="112">
        <v>102</v>
      </c>
      <c r="B183" s="112" t="s">
        <v>212</v>
      </c>
      <c r="C183" s="112" t="s">
        <v>213</v>
      </c>
      <c r="D183" s="112" t="s">
        <v>211</v>
      </c>
      <c r="E183" s="28">
        <v>3866</v>
      </c>
      <c r="F183" s="29"/>
      <c r="G183" s="29"/>
      <c r="H183" s="46"/>
      <c r="I183" s="29"/>
      <c r="J183" s="29"/>
      <c r="K183" s="46">
        <f t="shared" si="14"/>
        <v>3866</v>
      </c>
      <c r="L183" s="85"/>
      <c r="M183" s="116">
        <v>1</v>
      </c>
    </row>
    <row r="184" spans="1:15" ht="39.75" customHeight="1" x14ac:dyDescent="0.2">
      <c r="A184" s="112">
        <v>102</v>
      </c>
      <c r="B184" s="112" t="s">
        <v>214</v>
      </c>
      <c r="C184" s="112" t="s">
        <v>215</v>
      </c>
      <c r="D184" s="26" t="s">
        <v>142</v>
      </c>
      <c r="E184" s="28">
        <v>9033</v>
      </c>
      <c r="F184" s="29"/>
      <c r="G184" s="29"/>
      <c r="H184" s="46"/>
      <c r="I184" s="29"/>
      <c r="J184" s="29"/>
      <c r="K184" s="46">
        <f t="shared" si="14"/>
        <v>9033</v>
      </c>
      <c r="L184" s="85"/>
      <c r="M184" s="116">
        <v>1</v>
      </c>
    </row>
    <row r="185" spans="1:15" ht="39.75" customHeight="1" x14ac:dyDescent="0.2">
      <c r="A185" s="112">
        <v>102</v>
      </c>
      <c r="B185" s="112" t="s">
        <v>216</v>
      </c>
      <c r="C185" s="112" t="s">
        <v>217</v>
      </c>
      <c r="D185" s="26" t="s">
        <v>142</v>
      </c>
      <c r="E185" s="28">
        <v>11861</v>
      </c>
      <c r="F185" s="29"/>
      <c r="G185" s="29"/>
      <c r="H185" s="46"/>
      <c r="I185" s="29"/>
      <c r="J185" s="29"/>
      <c r="K185" s="46">
        <f t="shared" si="14"/>
        <v>11861</v>
      </c>
      <c r="L185" s="85"/>
      <c r="M185" s="116">
        <v>1</v>
      </c>
    </row>
    <row r="186" spans="1:15" ht="39.75" customHeight="1" x14ac:dyDescent="0.2">
      <c r="A186" s="112">
        <v>102</v>
      </c>
      <c r="B186" s="112" t="s">
        <v>218</v>
      </c>
      <c r="C186" s="112" t="s">
        <v>219</v>
      </c>
      <c r="D186" s="26" t="s">
        <v>142</v>
      </c>
      <c r="E186" s="28">
        <v>15813</v>
      </c>
      <c r="F186" s="29"/>
      <c r="G186" s="29"/>
      <c r="H186" s="46"/>
      <c r="I186" s="29"/>
      <c r="J186" s="29"/>
      <c r="K186" s="46">
        <f t="shared" si="14"/>
        <v>15813</v>
      </c>
      <c r="L186" s="85"/>
      <c r="M186" s="116">
        <v>1</v>
      </c>
    </row>
    <row r="187" spans="1:15" ht="13.5" customHeight="1" thickBot="1" x14ac:dyDescent="0.25">
      <c r="A187" s="129"/>
      <c r="B187" s="129"/>
      <c r="C187" s="129"/>
      <c r="D187" s="49" t="s">
        <v>18</v>
      </c>
      <c r="E187" s="88">
        <f t="shared" ref="E187:K187" si="15">SUM(E169:E186)</f>
        <v>72386</v>
      </c>
      <c r="F187" s="88">
        <f t="shared" si="15"/>
        <v>0</v>
      </c>
      <c r="G187" s="88">
        <f t="shared" si="15"/>
        <v>0</v>
      </c>
      <c r="H187" s="88">
        <f t="shared" si="15"/>
        <v>0</v>
      </c>
      <c r="I187" s="88">
        <f t="shared" si="15"/>
        <v>0</v>
      </c>
      <c r="J187" s="136">
        <f t="shared" si="15"/>
        <v>0</v>
      </c>
      <c r="K187" s="88">
        <f t="shared" si="15"/>
        <v>72386</v>
      </c>
      <c r="L187" s="130"/>
      <c r="M187" s="105">
        <f>SUM(M169:M186)</f>
        <v>12</v>
      </c>
    </row>
    <row r="188" spans="1:15" ht="39.75" customHeight="1" x14ac:dyDescent="0.2">
      <c r="A188" s="115"/>
      <c r="B188" s="115"/>
      <c r="C188" s="115"/>
      <c r="D188" s="131"/>
      <c r="E188" s="132"/>
      <c r="F188" s="133"/>
      <c r="G188" s="133"/>
      <c r="H188" s="134"/>
      <c r="I188" s="133"/>
      <c r="J188" s="133"/>
      <c r="K188" s="134"/>
      <c r="L188" s="87"/>
      <c r="M188" s="116"/>
      <c r="N188" s="87"/>
      <c r="O188" s="87"/>
    </row>
    <row r="189" spans="1:15" ht="64.5" customHeight="1" x14ac:dyDescent="0.2">
      <c r="A189" s="115"/>
      <c r="B189" s="115"/>
      <c r="C189" s="115"/>
      <c r="D189" s="131"/>
      <c r="E189" s="132"/>
      <c r="F189" s="133"/>
      <c r="G189" s="133"/>
      <c r="H189" s="134"/>
      <c r="I189" s="133"/>
      <c r="J189" s="133"/>
      <c r="K189" s="134"/>
      <c r="L189" s="87"/>
      <c r="M189" s="116"/>
      <c r="N189" s="87"/>
      <c r="O189" s="87"/>
    </row>
    <row r="190" spans="1:15" ht="13.5" thickBot="1" x14ac:dyDescent="0.25">
      <c r="A190" s="1"/>
      <c r="B190" s="1"/>
      <c r="C190" s="1"/>
      <c r="D190" s="143" t="s">
        <v>0</v>
      </c>
      <c r="E190" s="143"/>
      <c r="F190" s="143"/>
      <c r="G190" s="143"/>
      <c r="H190" s="143"/>
      <c r="I190" s="1"/>
      <c r="J190" s="1"/>
      <c r="K190" s="2"/>
      <c r="L190" s="1"/>
      <c r="M190" s="110"/>
    </row>
    <row r="191" spans="1:15" ht="13.5" thickBot="1" x14ac:dyDescent="0.25">
      <c r="A191" s="1"/>
      <c r="B191" s="1"/>
      <c r="C191" s="1"/>
      <c r="D191" s="144" t="s">
        <v>1</v>
      </c>
      <c r="E191" s="144"/>
      <c r="F191" s="144"/>
      <c r="G191" s="144"/>
      <c r="H191" s="144"/>
      <c r="I191" s="1"/>
      <c r="J191" s="1"/>
      <c r="K191" s="2"/>
      <c r="L191" s="3" t="s">
        <v>228</v>
      </c>
      <c r="M191" s="110"/>
    </row>
    <row r="192" spans="1:15" x14ac:dyDescent="0.2">
      <c r="A192" s="1"/>
      <c r="B192" s="1"/>
      <c r="C192" s="1"/>
      <c r="D192" s="145" t="s">
        <v>245</v>
      </c>
      <c r="E192" s="145"/>
      <c r="F192" s="145"/>
      <c r="G192" s="145"/>
      <c r="H192" s="145"/>
      <c r="I192" s="1"/>
      <c r="J192" s="1"/>
      <c r="K192" s="2"/>
      <c r="L192" s="1"/>
      <c r="M192" s="110"/>
    </row>
    <row r="193" spans="1:13" ht="13.5" thickBot="1" x14ac:dyDescent="0.25">
      <c r="A193" s="1"/>
      <c r="B193" s="1"/>
      <c r="C193" s="135"/>
      <c r="D193" s="71"/>
      <c r="E193" s="71"/>
      <c r="F193" s="71"/>
      <c r="G193" s="71"/>
      <c r="H193" s="71"/>
      <c r="I193" s="135"/>
      <c r="J193" s="1"/>
      <c r="K193" s="2"/>
      <c r="L193" s="1"/>
      <c r="M193" s="110"/>
    </row>
    <row r="194" spans="1:13" ht="13.5" thickBot="1" x14ac:dyDescent="0.25">
      <c r="A194" s="4"/>
      <c r="B194" s="4"/>
      <c r="C194" s="5"/>
      <c r="D194" s="6"/>
      <c r="E194" s="189" t="s">
        <v>3</v>
      </c>
      <c r="F194" s="189"/>
      <c r="G194" s="190" t="s">
        <v>4</v>
      </c>
      <c r="H194" s="190"/>
      <c r="I194" s="190"/>
      <c r="J194" s="190"/>
      <c r="K194" s="11"/>
      <c r="L194" s="12"/>
      <c r="M194" s="110"/>
    </row>
    <row r="195" spans="1:13" ht="13.5" customHeight="1" thickBot="1" x14ac:dyDescent="0.25">
      <c r="A195" s="13" t="s">
        <v>5</v>
      </c>
      <c r="B195" s="150" t="s">
        <v>6</v>
      </c>
      <c r="C195" s="152" t="s">
        <v>7</v>
      </c>
      <c r="D195" s="154" t="s">
        <v>8</v>
      </c>
      <c r="E195" s="156" t="s">
        <v>9</v>
      </c>
      <c r="F195" s="158" t="s">
        <v>10</v>
      </c>
      <c r="G195" s="156" t="s">
        <v>11</v>
      </c>
      <c r="H195" s="158" t="s">
        <v>12</v>
      </c>
      <c r="I195" s="156" t="s">
        <v>10</v>
      </c>
      <c r="J195" s="183" t="s">
        <v>13</v>
      </c>
      <c r="K195" s="185" t="s">
        <v>14</v>
      </c>
      <c r="L195" s="187" t="s">
        <v>15</v>
      </c>
      <c r="M195" s="110"/>
    </row>
    <row r="196" spans="1:13" x14ac:dyDescent="0.2">
      <c r="A196" s="111" t="s">
        <v>16</v>
      </c>
      <c r="B196" s="191"/>
      <c r="C196" s="192"/>
      <c r="D196" s="193"/>
      <c r="E196" s="194"/>
      <c r="F196" s="195"/>
      <c r="G196" s="194"/>
      <c r="H196" s="195"/>
      <c r="I196" s="194"/>
      <c r="J196" s="196"/>
      <c r="K196" s="197"/>
      <c r="L196" s="198"/>
      <c r="M196" s="110"/>
    </row>
    <row r="197" spans="1:13" ht="39.75" customHeight="1" x14ac:dyDescent="0.2">
      <c r="A197" s="112">
        <v>102</v>
      </c>
      <c r="B197" s="112" t="s">
        <v>223</v>
      </c>
      <c r="C197" s="112" t="s">
        <v>225</v>
      </c>
      <c r="D197" s="26" t="s">
        <v>226</v>
      </c>
      <c r="E197" s="28">
        <v>2176</v>
      </c>
      <c r="F197" s="29"/>
      <c r="G197" s="29"/>
      <c r="H197" s="128"/>
      <c r="I197" s="29"/>
      <c r="J197" s="29"/>
      <c r="K197" s="46">
        <f t="shared" si="14"/>
        <v>2176</v>
      </c>
      <c r="L197" s="85"/>
      <c r="M197" s="116">
        <v>1</v>
      </c>
    </row>
    <row r="198" spans="1:13" ht="39.75" customHeight="1" x14ac:dyDescent="0.2">
      <c r="A198" s="112">
        <v>102</v>
      </c>
      <c r="B198" s="112" t="s">
        <v>224</v>
      </c>
      <c r="C198" s="112" t="s">
        <v>232</v>
      </c>
      <c r="D198" s="26" t="s">
        <v>226</v>
      </c>
      <c r="E198" s="28">
        <v>7377</v>
      </c>
      <c r="F198" s="31"/>
      <c r="G198" s="29"/>
      <c r="H198" s="46"/>
      <c r="I198" s="29"/>
      <c r="J198" s="29"/>
      <c r="K198" s="46">
        <f t="shared" si="14"/>
        <v>7377</v>
      </c>
      <c r="L198" s="85"/>
      <c r="M198" s="116">
        <v>1</v>
      </c>
    </row>
    <row r="199" spans="1:13" ht="39.75" customHeight="1" x14ac:dyDescent="0.2">
      <c r="A199" s="112">
        <v>102</v>
      </c>
      <c r="B199" s="112" t="s">
        <v>230</v>
      </c>
      <c r="C199" s="112" t="s">
        <v>231</v>
      </c>
      <c r="D199" s="26" t="s">
        <v>21</v>
      </c>
      <c r="E199" s="28">
        <v>8580</v>
      </c>
      <c r="F199" s="31"/>
      <c r="G199" s="29"/>
      <c r="H199" s="46"/>
      <c r="I199" s="29"/>
      <c r="J199" s="29"/>
      <c r="K199" s="46">
        <f t="shared" si="14"/>
        <v>8580</v>
      </c>
      <c r="L199" s="85"/>
      <c r="M199" s="116">
        <v>1</v>
      </c>
    </row>
    <row r="200" spans="1:13" ht="39.75" customHeight="1" x14ac:dyDescent="0.2">
      <c r="A200" s="112">
        <v>102</v>
      </c>
      <c r="B200" s="112" t="s">
        <v>233</v>
      </c>
      <c r="C200" s="112" t="s">
        <v>234</v>
      </c>
      <c r="D200" s="26" t="s">
        <v>226</v>
      </c>
      <c r="E200" s="28">
        <v>808</v>
      </c>
      <c r="F200" s="31"/>
      <c r="G200" s="29"/>
      <c r="H200" s="46"/>
      <c r="I200" s="29"/>
      <c r="J200" s="29"/>
      <c r="K200" s="46">
        <f t="shared" si="14"/>
        <v>808</v>
      </c>
      <c r="L200" s="85"/>
      <c r="M200" s="116">
        <v>1</v>
      </c>
    </row>
    <row r="201" spans="1:13" ht="39.75" customHeight="1" x14ac:dyDescent="0.2">
      <c r="A201" s="112">
        <v>602</v>
      </c>
      <c r="B201" s="112" t="s">
        <v>235</v>
      </c>
      <c r="C201" s="112" t="s">
        <v>239</v>
      </c>
      <c r="D201" s="26" t="s">
        <v>211</v>
      </c>
      <c r="E201" s="28">
        <v>7825</v>
      </c>
      <c r="F201" s="31"/>
      <c r="G201" s="29"/>
      <c r="H201" s="46"/>
      <c r="I201" s="29"/>
      <c r="J201" s="29"/>
      <c r="K201" s="46">
        <f t="shared" si="14"/>
        <v>7825</v>
      </c>
      <c r="L201" s="85"/>
      <c r="M201" s="116">
        <v>1</v>
      </c>
    </row>
    <row r="202" spans="1:13" ht="39.75" customHeight="1" x14ac:dyDescent="0.2">
      <c r="A202" s="112">
        <v>602</v>
      </c>
      <c r="B202" s="112" t="s">
        <v>236</v>
      </c>
      <c r="C202" s="112" t="s">
        <v>240</v>
      </c>
      <c r="D202" s="26" t="s">
        <v>211</v>
      </c>
      <c r="E202" s="28">
        <v>5869</v>
      </c>
      <c r="F202" s="31"/>
      <c r="G202" s="29"/>
      <c r="H202" s="46"/>
      <c r="I202" s="29"/>
      <c r="J202" s="29"/>
      <c r="K202" s="46">
        <f t="shared" si="14"/>
        <v>5869</v>
      </c>
      <c r="L202" s="85"/>
      <c r="M202" s="116">
        <v>1</v>
      </c>
    </row>
    <row r="203" spans="1:13" ht="39.75" customHeight="1" x14ac:dyDescent="0.2">
      <c r="A203" s="112">
        <v>102</v>
      </c>
      <c r="B203" s="112" t="s">
        <v>237</v>
      </c>
      <c r="C203" s="112" t="s">
        <v>241</v>
      </c>
      <c r="D203" s="26" t="s">
        <v>21</v>
      </c>
      <c r="E203" s="28">
        <v>5931</v>
      </c>
      <c r="F203" s="31"/>
      <c r="G203" s="29"/>
      <c r="H203" s="46"/>
      <c r="I203" s="29"/>
      <c r="J203" s="29"/>
      <c r="K203" s="46">
        <f t="shared" si="14"/>
        <v>5931</v>
      </c>
      <c r="L203" s="85"/>
      <c r="M203" s="116">
        <v>1</v>
      </c>
    </row>
    <row r="204" spans="1:13" ht="39.75" customHeight="1" x14ac:dyDescent="0.2">
      <c r="A204" s="112">
        <v>102</v>
      </c>
      <c r="B204" s="112" t="s">
        <v>238</v>
      </c>
      <c r="C204" s="112" t="s">
        <v>242</v>
      </c>
      <c r="D204" s="26" t="s">
        <v>21</v>
      </c>
      <c r="E204" s="28">
        <v>5828</v>
      </c>
      <c r="F204" s="31"/>
      <c r="G204" s="29"/>
      <c r="H204" s="46"/>
      <c r="I204" s="29"/>
      <c r="J204" s="29"/>
      <c r="K204" s="46">
        <f t="shared" si="14"/>
        <v>5828</v>
      </c>
      <c r="L204" s="85"/>
      <c r="M204" s="116">
        <v>1</v>
      </c>
    </row>
    <row r="205" spans="1:13" ht="39.75" customHeight="1" x14ac:dyDescent="0.2">
      <c r="A205" s="112">
        <v>102</v>
      </c>
      <c r="B205" s="112" t="s">
        <v>243</v>
      </c>
      <c r="C205" s="138" t="s">
        <v>244</v>
      </c>
      <c r="D205" s="26" t="s">
        <v>226</v>
      </c>
      <c r="E205" s="28">
        <v>7825</v>
      </c>
      <c r="F205" s="31"/>
      <c r="G205" s="29"/>
      <c r="H205" s="46"/>
      <c r="I205" s="29"/>
      <c r="J205" s="29"/>
      <c r="K205" s="46">
        <f>SUM(E205:F205)-SUM(G205:J205)</f>
        <v>7825</v>
      </c>
      <c r="L205" s="85"/>
      <c r="M205" s="116">
        <v>1</v>
      </c>
    </row>
    <row r="206" spans="1:13" ht="13.5" thickBot="1" x14ac:dyDescent="0.25">
      <c r="D206" s="49" t="s">
        <v>18</v>
      </c>
      <c r="E206" s="88">
        <f>SUM(E197:E205)</f>
        <v>52219</v>
      </c>
      <c r="F206" s="88">
        <f t="shared" ref="F206:J206" si="16">SUM(F197:F204)</f>
        <v>0</v>
      </c>
      <c r="G206" s="88">
        <f t="shared" si="16"/>
        <v>0</v>
      </c>
      <c r="H206" s="88">
        <f>SUM(H197:H205)</f>
        <v>0</v>
      </c>
      <c r="I206" s="88">
        <f t="shared" si="16"/>
        <v>0</v>
      </c>
      <c r="J206" s="136">
        <f t="shared" si="16"/>
        <v>0</v>
      </c>
      <c r="K206" s="88">
        <f>SUM(K197:K205)</f>
        <v>52219</v>
      </c>
      <c r="L206" s="87"/>
      <c r="M206" s="114">
        <f>SUM(M197:M205)</f>
        <v>9</v>
      </c>
    </row>
    <row r="207" spans="1:13" ht="102" customHeight="1" x14ac:dyDescent="0.2">
      <c r="D207" s="63"/>
      <c r="E207" s="114"/>
      <c r="F207" s="114"/>
      <c r="G207" s="114"/>
      <c r="H207" s="114"/>
      <c r="I207" s="114"/>
      <c r="J207" s="114"/>
      <c r="K207" s="114"/>
      <c r="L207" s="87"/>
      <c r="M207" s="114"/>
    </row>
    <row r="208" spans="1:13" ht="51" customHeight="1" x14ac:dyDescent="0.2">
      <c r="D208" s="63"/>
      <c r="E208" s="114"/>
      <c r="F208" s="114"/>
      <c r="G208" s="114"/>
      <c r="H208" s="114"/>
      <c r="I208" s="114"/>
      <c r="J208" s="114"/>
      <c r="K208" s="114"/>
      <c r="M208" s="110"/>
    </row>
    <row r="209" spans="1:13" ht="13.5" thickBot="1" x14ac:dyDescent="0.25">
      <c r="A209" s="1"/>
      <c r="B209" s="1"/>
      <c r="C209" s="1"/>
      <c r="D209" s="143" t="s">
        <v>0</v>
      </c>
      <c r="E209" s="143"/>
      <c r="F209" s="143"/>
      <c r="G209" s="143"/>
      <c r="H209" s="143"/>
      <c r="I209" s="1"/>
      <c r="J209" s="1"/>
      <c r="K209" s="2"/>
      <c r="L209" s="1"/>
      <c r="M209" s="110"/>
    </row>
    <row r="210" spans="1:13" ht="13.5" thickBot="1" x14ac:dyDescent="0.25">
      <c r="A210" s="1"/>
      <c r="B210" s="1"/>
      <c r="C210" s="1"/>
      <c r="D210" s="144" t="s">
        <v>1</v>
      </c>
      <c r="E210" s="144"/>
      <c r="F210" s="144"/>
      <c r="G210" s="144"/>
      <c r="H210" s="144"/>
      <c r="I210" s="1"/>
      <c r="J210" s="1"/>
      <c r="K210" s="2"/>
      <c r="L210" s="3" t="s">
        <v>246</v>
      </c>
      <c r="M210" s="110"/>
    </row>
    <row r="211" spans="1:13" x14ac:dyDescent="0.2">
      <c r="A211" s="1"/>
      <c r="B211" s="1"/>
      <c r="C211" s="1"/>
      <c r="D211" s="145" t="s">
        <v>245</v>
      </c>
      <c r="E211" s="145"/>
      <c r="F211" s="145"/>
      <c r="G211" s="145"/>
      <c r="H211" s="145"/>
      <c r="I211" s="1"/>
      <c r="J211" s="1"/>
      <c r="K211" s="2"/>
      <c r="L211" s="1"/>
      <c r="M211" s="110"/>
    </row>
    <row r="212" spans="1:13" ht="13.5" thickBot="1" x14ac:dyDescent="0.25">
      <c r="A212" s="1"/>
      <c r="B212" s="1"/>
      <c r="C212" s="135"/>
      <c r="D212" s="71"/>
      <c r="E212" s="71"/>
      <c r="F212" s="71"/>
      <c r="G212" s="71"/>
      <c r="H212" s="71"/>
      <c r="I212" s="135"/>
      <c r="J212" s="1"/>
      <c r="K212" s="2"/>
      <c r="L212" s="1"/>
      <c r="M212" s="110"/>
    </row>
    <row r="213" spans="1:13" ht="13.5" thickBot="1" x14ac:dyDescent="0.25">
      <c r="A213" s="4"/>
      <c r="B213" s="4"/>
      <c r="C213" s="5"/>
      <c r="D213" s="6"/>
      <c r="E213" s="189" t="s">
        <v>3</v>
      </c>
      <c r="F213" s="189"/>
      <c r="G213" s="190" t="s">
        <v>4</v>
      </c>
      <c r="H213" s="190"/>
      <c r="I213" s="190"/>
      <c r="J213" s="190"/>
      <c r="K213" s="11"/>
      <c r="L213" s="12"/>
      <c r="M213" s="110"/>
    </row>
    <row r="214" spans="1:13" ht="13.5" customHeight="1" thickBot="1" x14ac:dyDescent="0.25">
      <c r="A214" s="13" t="s">
        <v>5</v>
      </c>
      <c r="B214" s="150" t="s">
        <v>6</v>
      </c>
      <c r="C214" s="152" t="s">
        <v>7</v>
      </c>
      <c r="D214" s="154" t="s">
        <v>8</v>
      </c>
      <c r="E214" s="156" t="s">
        <v>9</v>
      </c>
      <c r="F214" s="158" t="s">
        <v>10</v>
      </c>
      <c r="G214" s="156" t="s">
        <v>11</v>
      </c>
      <c r="H214" s="158" t="s">
        <v>12</v>
      </c>
      <c r="I214" s="156" t="s">
        <v>10</v>
      </c>
      <c r="J214" s="183" t="s">
        <v>13</v>
      </c>
      <c r="K214" s="185" t="s">
        <v>14</v>
      </c>
      <c r="L214" s="187" t="s">
        <v>15</v>
      </c>
      <c r="M214" s="110"/>
    </row>
    <row r="215" spans="1:13" x14ac:dyDescent="0.2">
      <c r="A215" s="111" t="s">
        <v>16</v>
      </c>
      <c r="B215" s="191"/>
      <c r="C215" s="192"/>
      <c r="D215" s="193"/>
      <c r="E215" s="194"/>
      <c r="F215" s="195"/>
      <c r="G215" s="194"/>
      <c r="H215" s="195"/>
      <c r="I215" s="194"/>
      <c r="J215" s="196"/>
      <c r="K215" s="197"/>
      <c r="L215" s="198"/>
      <c r="M215" s="110"/>
    </row>
    <row r="216" spans="1:13" ht="39.75" customHeight="1" x14ac:dyDescent="0.2">
      <c r="A216" s="112">
        <v>102</v>
      </c>
      <c r="B216" s="112" t="s">
        <v>247</v>
      </c>
      <c r="C216" s="112" t="s">
        <v>248</v>
      </c>
      <c r="D216" s="26" t="s">
        <v>226</v>
      </c>
      <c r="E216" s="28">
        <v>2817</v>
      </c>
      <c r="F216" s="29">
        <v>40000</v>
      </c>
      <c r="G216" s="29"/>
      <c r="H216" s="128"/>
      <c r="I216" s="29"/>
      <c r="J216" s="29"/>
      <c r="K216" s="46">
        <f t="shared" ref="K216:K221" si="17">SUM(E216:F216)-SUM(G216:J216)</f>
        <v>42817</v>
      </c>
      <c r="L216" s="85"/>
      <c r="M216" s="116">
        <v>1</v>
      </c>
    </row>
    <row r="217" spans="1:13" ht="39.75" customHeight="1" x14ac:dyDescent="0.2">
      <c r="A217" s="112">
        <v>602</v>
      </c>
      <c r="B217" s="112" t="s">
        <v>249</v>
      </c>
      <c r="C217" s="112" t="s">
        <v>251</v>
      </c>
      <c r="D217" s="26" t="s">
        <v>211</v>
      </c>
      <c r="E217" s="28">
        <v>5159</v>
      </c>
      <c r="F217" s="31"/>
      <c r="G217" s="29"/>
      <c r="H217" s="46"/>
      <c r="I217" s="29"/>
      <c r="J217" s="29"/>
      <c r="K217" s="46">
        <f t="shared" si="17"/>
        <v>5159</v>
      </c>
      <c r="L217" s="85"/>
      <c r="M217" s="116">
        <v>1</v>
      </c>
    </row>
    <row r="218" spans="1:13" ht="39.75" customHeight="1" x14ac:dyDescent="0.2">
      <c r="A218" s="112">
        <v>102</v>
      </c>
      <c r="B218" s="112" t="s">
        <v>252</v>
      </c>
      <c r="C218" s="112" t="s">
        <v>250</v>
      </c>
      <c r="D218" s="26" t="s">
        <v>211</v>
      </c>
      <c r="E218" s="28">
        <v>4185</v>
      </c>
      <c r="F218" s="31"/>
      <c r="G218" s="29"/>
      <c r="H218" s="46"/>
      <c r="I218" s="29"/>
      <c r="J218" s="29"/>
      <c r="K218" s="46">
        <f t="shared" si="17"/>
        <v>4185</v>
      </c>
      <c r="L218" s="85"/>
      <c r="M218" s="116">
        <v>1</v>
      </c>
    </row>
    <row r="219" spans="1:13" ht="39.75" customHeight="1" x14ac:dyDescent="0.2">
      <c r="A219" s="112">
        <v>102</v>
      </c>
      <c r="B219" s="112" t="s">
        <v>253</v>
      </c>
      <c r="C219" s="112" t="s">
        <v>254</v>
      </c>
      <c r="D219" s="26" t="s">
        <v>211</v>
      </c>
      <c r="E219" s="28">
        <v>1921</v>
      </c>
      <c r="F219" s="31"/>
      <c r="G219" s="29"/>
      <c r="H219" s="46"/>
      <c r="I219" s="29"/>
      <c r="J219" s="29"/>
      <c r="K219" s="46">
        <f t="shared" si="17"/>
        <v>1921</v>
      </c>
      <c r="L219" s="85"/>
      <c r="M219" s="116">
        <v>1</v>
      </c>
    </row>
    <row r="220" spans="1:13" ht="39.75" customHeight="1" x14ac:dyDescent="0.2">
      <c r="A220" s="112">
        <v>602</v>
      </c>
      <c r="B220" s="112" t="s">
        <v>255</v>
      </c>
      <c r="C220" s="112" t="s">
        <v>256</v>
      </c>
      <c r="D220" s="26" t="s">
        <v>211</v>
      </c>
      <c r="E220" s="28">
        <v>6529</v>
      </c>
      <c r="F220" s="31"/>
      <c r="G220" s="29"/>
      <c r="H220" s="46"/>
      <c r="I220" s="29"/>
      <c r="J220" s="29"/>
      <c r="K220" s="46">
        <f t="shared" si="17"/>
        <v>6529</v>
      </c>
      <c r="L220" s="85"/>
      <c r="M220" s="116">
        <v>1</v>
      </c>
    </row>
    <row r="221" spans="1:13" ht="39.75" customHeight="1" x14ac:dyDescent="0.2">
      <c r="A221" s="112">
        <v>102</v>
      </c>
      <c r="B221" s="112" t="s">
        <v>257</v>
      </c>
      <c r="C221" s="112" t="s">
        <v>258</v>
      </c>
      <c r="D221" s="26" t="s">
        <v>21</v>
      </c>
      <c r="E221" s="28">
        <v>7519</v>
      </c>
      <c r="F221" s="31"/>
      <c r="G221" s="29"/>
      <c r="H221" s="46"/>
      <c r="I221" s="29"/>
      <c r="J221" s="29"/>
      <c r="K221" s="46">
        <f t="shared" si="17"/>
        <v>7519</v>
      </c>
      <c r="L221" s="85"/>
      <c r="M221" s="116">
        <v>1</v>
      </c>
    </row>
    <row r="222" spans="1:13" ht="39.75" customHeight="1" x14ac:dyDescent="0.2">
      <c r="A222" s="112"/>
      <c r="B222" s="112"/>
      <c r="C222" s="112"/>
      <c r="D222" s="26"/>
      <c r="E222" s="28"/>
      <c r="F222" s="31"/>
      <c r="G222" s="29"/>
      <c r="H222" s="46"/>
      <c r="I222" s="29"/>
      <c r="J222" s="29"/>
      <c r="K222" s="46"/>
      <c r="L222" s="85"/>
      <c r="M222" s="116"/>
    </row>
    <row r="223" spans="1:13" ht="39.75" customHeight="1" x14ac:dyDescent="0.2">
      <c r="A223" s="112"/>
      <c r="B223" s="112"/>
      <c r="C223" s="112"/>
      <c r="D223" s="26"/>
      <c r="E223" s="28"/>
      <c r="F223" s="31"/>
      <c r="G223" s="29"/>
      <c r="H223" s="46"/>
      <c r="I223" s="29"/>
      <c r="J223" s="29"/>
      <c r="K223" s="46"/>
      <c r="L223" s="85"/>
      <c r="M223" s="116"/>
    </row>
    <row r="224" spans="1:13" ht="39.75" customHeight="1" x14ac:dyDescent="0.2">
      <c r="A224" s="112"/>
      <c r="B224" s="112"/>
      <c r="C224" s="138"/>
      <c r="D224" s="26"/>
      <c r="E224" s="28"/>
      <c r="F224" s="31"/>
      <c r="G224" s="29"/>
      <c r="H224" s="46"/>
      <c r="I224" s="29"/>
      <c r="J224" s="29"/>
      <c r="K224" s="46"/>
      <c r="L224" s="85"/>
      <c r="M224" s="116"/>
    </row>
    <row r="225" spans="4:13" ht="13.5" thickBot="1" x14ac:dyDescent="0.25">
      <c r="D225" s="49" t="s">
        <v>18</v>
      </c>
      <c r="E225" s="88">
        <f>SUM(E216:E224)</f>
        <v>28130</v>
      </c>
      <c r="F225" s="88">
        <f t="shared" ref="F225:J225" si="18">SUM(F216:F223)</f>
        <v>40000</v>
      </c>
      <c r="G225" s="88">
        <f t="shared" si="18"/>
        <v>0</v>
      </c>
      <c r="H225" s="88">
        <f>SUM(H216:H224)</f>
        <v>0</v>
      </c>
      <c r="I225" s="88">
        <f t="shared" si="18"/>
        <v>0</v>
      </c>
      <c r="J225" s="136">
        <f t="shared" si="18"/>
        <v>0</v>
      </c>
      <c r="K225" s="88">
        <f>SUM(K216:K224)</f>
        <v>68130</v>
      </c>
      <c r="L225" s="87"/>
      <c r="M225" s="114">
        <f>SUM(M216:M224)</f>
        <v>6</v>
      </c>
    </row>
    <row r="226" spans="4:13" x14ac:dyDescent="0.2">
      <c r="M226" s="110"/>
    </row>
    <row r="227" spans="4:13" x14ac:dyDescent="0.2">
      <c r="E227" s="117">
        <f>E20+E42+E66+E92+E115+E138+E161+E187+E206+E225+F225</f>
        <v>517134</v>
      </c>
      <c r="F227" s="117">
        <f>F20+F42+F66+F92+F115+F138+F161+F206</f>
        <v>0</v>
      </c>
      <c r="G227" s="117">
        <f>G20+G42+G66+G92+G115+G138+G161+G206</f>
        <v>0</v>
      </c>
      <c r="H227" s="117">
        <f>H20+H42+H66+H92+H115+H138+H161+H206+H225</f>
        <v>521</v>
      </c>
      <c r="I227" s="117">
        <f>I20+I42+I66+I92+I115+I138+I161+I206</f>
        <v>0</v>
      </c>
      <c r="J227" s="117">
        <f>J20+J42+J66+J92+J115+J138+J161+J206</f>
        <v>0</v>
      </c>
      <c r="K227" s="117">
        <f>K20+K42+K66+K92+K115+K138+K161+K187+K206+K225</f>
        <v>516613</v>
      </c>
      <c r="L227" s="118">
        <f>M227</f>
        <v>110</v>
      </c>
      <c r="M227" s="117">
        <f>M20+M42+M66+M92+M115+M138+M161+M187+M206+M225</f>
        <v>110</v>
      </c>
    </row>
    <row r="228" spans="4:13" x14ac:dyDescent="0.2">
      <c r="D228" s="119" t="s">
        <v>220</v>
      </c>
      <c r="E228" s="120">
        <f>E227+F227</f>
        <v>517134</v>
      </c>
      <c r="F228" s="121"/>
      <c r="H228" s="119" t="s">
        <v>221</v>
      </c>
      <c r="J228" s="114">
        <f>G227+H227+I227+J227</f>
        <v>521</v>
      </c>
      <c r="M228" s="106"/>
    </row>
    <row r="229" spans="4:13" x14ac:dyDescent="0.2">
      <c r="M229" s="106"/>
    </row>
    <row r="230" spans="4:13" x14ac:dyDescent="0.2">
      <c r="M230" s="106"/>
    </row>
    <row r="231" spans="4:13" x14ac:dyDescent="0.2">
      <c r="G231" s="122"/>
      <c r="H231" s="123"/>
      <c r="I231" s="123"/>
      <c r="J231" s="123"/>
      <c r="K231" s="124"/>
      <c r="L231" s="125"/>
      <c r="M231" s="126"/>
    </row>
    <row r="233" spans="4:13" x14ac:dyDescent="0.2">
      <c r="D233" s="106"/>
    </row>
    <row r="308" spans="11:11" x14ac:dyDescent="0.2">
      <c r="K308" s="94" t="s">
        <v>222</v>
      </c>
    </row>
  </sheetData>
  <sheetProtection selectLockedCells="1" selectUnlockedCells="1"/>
  <mergeCells count="160">
    <mergeCell ref="K214:K215"/>
    <mergeCell ref="L214:L215"/>
    <mergeCell ref="D209:H209"/>
    <mergeCell ref="D210:H210"/>
    <mergeCell ref="D211:H211"/>
    <mergeCell ref="E213:F213"/>
    <mergeCell ref="G213:J213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J214:J215"/>
    <mergeCell ref="K195:K196"/>
    <mergeCell ref="L195:L196"/>
    <mergeCell ref="D190:H190"/>
    <mergeCell ref="D191:H191"/>
    <mergeCell ref="D192:H192"/>
    <mergeCell ref="E194:F194"/>
    <mergeCell ref="G194:J194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G173:G174"/>
    <mergeCell ref="H173:H174"/>
    <mergeCell ref="I173:I174"/>
    <mergeCell ref="J173:J174"/>
    <mergeCell ref="K173:K174"/>
    <mergeCell ref="L173:L174"/>
    <mergeCell ref="D167:H167"/>
    <mergeCell ref="D168:H168"/>
    <mergeCell ref="D169:H169"/>
    <mergeCell ref="E172:F172"/>
    <mergeCell ref="G172:J172"/>
    <mergeCell ref="B147:B148"/>
    <mergeCell ref="C147:C148"/>
    <mergeCell ref="D147:D148"/>
    <mergeCell ref="E147:E148"/>
    <mergeCell ref="F147:F148"/>
    <mergeCell ref="B173:B174"/>
    <mergeCell ref="C173:C174"/>
    <mergeCell ref="D173:D174"/>
    <mergeCell ref="E173:E174"/>
    <mergeCell ref="F173:F174"/>
    <mergeCell ref="K124:K125"/>
    <mergeCell ref="L124:L125"/>
    <mergeCell ref="D118:H118"/>
    <mergeCell ref="D119:H119"/>
    <mergeCell ref="D120:H120"/>
    <mergeCell ref="E123:F123"/>
    <mergeCell ref="G123:J123"/>
    <mergeCell ref="K147:K148"/>
    <mergeCell ref="L147:L148"/>
    <mergeCell ref="D141:H141"/>
    <mergeCell ref="D142:H142"/>
    <mergeCell ref="D143:H143"/>
    <mergeCell ref="E146:F146"/>
    <mergeCell ref="G146:J146"/>
    <mergeCell ref="G147:G148"/>
    <mergeCell ref="H147:H148"/>
    <mergeCell ref="I147:I148"/>
    <mergeCell ref="J147:J148"/>
    <mergeCell ref="B124:B125"/>
    <mergeCell ref="C124:C125"/>
    <mergeCell ref="D124:D125"/>
    <mergeCell ref="E124:E125"/>
    <mergeCell ref="F124:F125"/>
    <mergeCell ref="G102:G103"/>
    <mergeCell ref="H102:H103"/>
    <mergeCell ref="I102:I103"/>
    <mergeCell ref="J102:J103"/>
    <mergeCell ref="G124:G125"/>
    <mergeCell ref="H124:H125"/>
    <mergeCell ref="I124:I125"/>
    <mergeCell ref="J124:J125"/>
    <mergeCell ref="K102:K103"/>
    <mergeCell ref="L102:L103"/>
    <mergeCell ref="D96:H96"/>
    <mergeCell ref="D97:H97"/>
    <mergeCell ref="D98:H98"/>
    <mergeCell ref="E101:F101"/>
    <mergeCell ref="G101:J101"/>
    <mergeCell ref="B102:B103"/>
    <mergeCell ref="C102:C103"/>
    <mergeCell ref="D102:D103"/>
    <mergeCell ref="E102:E103"/>
    <mergeCell ref="F102:F103"/>
    <mergeCell ref="G76:G77"/>
    <mergeCell ref="H76:H77"/>
    <mergeCell ref="I76:I77"/>
    <mergeCell ref="J76:J77"/>
    <mergeCell ref="K76:K77"/>
    <mergeCell ref="L76:L77"/>
    <mergeCell ref="D70:H70"/>
    <mergeCell ref="D71:H71"/>
    <mergeCell ref="D72:H72"/>
    <mergeCell ref="E75:F75"/>
    <mergeCell ref="G75:J75"/>
    <mergeCell ref="B49:B50"/>
    <mergeCell ref="C49:C50"/>
    <mergeCell ref="D49:D50"/>
    <mergeCell ref="E49:E50"/>
    <mergeCell ref="F49:F50"/>
    <mergeCell ref="B76:B77"/>
    <mergeCell ref="C76:C77"/>
    <mergeCell ref="D76:D77"/>
    <mergeCell ref="E76:E77"/>
    <mergeCell ref="F76:F77"/>
    <mergeCell ref="K28:K29"/>
    <mergeCell ref="L28:L29"/>
    <mergeCell ref="D22:H22"/>
    <mergeCell ref="D23:H23"/>
    <mergeCell ref="D24:H24"/>
    <mergeCell ref="E27:F27"/>
    <mergeCell ref="G27:J27"/>
    <mergeCell ref="K49:K50"/>
    <mergeCell ref="L49:L50"/>
    <mergeCell ref="D44:H44"/>
    <mergeCell ref="D45:H45"/>
    <mergeCell ref="D46:H46"/>
    <mergeCell ref="E48:F48"/>
    <mergeCell ref="G48:J48"/>
    <mergeCell ref="G49:G50"/>
    <mergeCell ref="H49:H50"/>
    <mergeCell ref="I49:I50"/>
    <mergeCell ref="J49:J50"/>
    <mergeCell ref="B28:B29"/>
    <mergeCell ref="C28:C29"/>
    <mergeCell ref="D28:D29"/>
    <mergeCell ref="E28:E29"/>
    <mergeCell ref="F28:F29"/>
    <mergeCell ref="G6:G7"/>
    <mergeCell ref="H6:H7"/>
    <mergeCell ref="I6:I7"/>
    <mergeCell ref="J6:J7"/>
    <mergeCell ref="G28:G29"/>
    <mergeCell ref="H28:H29"/>
    <mergeCell ref="I28:I29"/>
    <mergeCell ref="J28:J29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 Y JUBILADOS</vt:lpstr>
      <vt:lpstr>'PENSIONADOS Y JUBILADOS'!Área_de_impresión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Empleado</cp:lastModifiedBy>
  <cp:lastPrinted>2023-07-31T17:03:43Z</cp:lastPrinted>
  <dcterms:created xsi:type="dcterms:W3CDTF">2022-01-28T17:30:25Z</dcterms:created>
  <dcterms:modified xsi:type="dcterms:W3CDTF">2023-08-25T21:09:36Z</dcterms:modified>
</cp:coreProperties>
</file>